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e Office Website\2025-01-14 Changes\"/>
    </mc:Choice>
  </mc:AlternateContent>
  <xr:revisionPtr revIDLastSave="0" documentId="8_{09EA2A73-968A-44B9-8F4B-3DEAF1C49524}" xr6:coauthVersionLast="47" xr6:coauthVersionMax="47" xr10:uidLastSave="{00000000-0000-0000-0000-000000000000}"/>
  <bookViews>
    <workbookView xWindow="-120" yWindow="-120" windowWidth="38640" windowHeight="21240" xr2:uid="{8D4E4729-AD5E-40C0-9C8D-E534FCFCFDD0}"/>
  </bookViews>
  <sheets>
    <sheet name="Main Calculator" sheetId="1" r:id="rId1"/>
    <sheet name="Supporting Graph Data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23" i="1" s="1"/>
  <c r="D154" i="5"/>
  <c r="E154" i="5"/>
  <c r="F154" i="5"/>
  <c r="D153" i="5"/>
  <c r="E153" i="5"/>
  <c r="F153" i="5"/>
  <c r="D152" i="5"/>
  <c r="E152" i="5"/>
  <c r="F152" i="5"/>
  <c r="D151" i="5"/>
  <c r="E151" i="5"/>
  <c r="F151" i="5"/>
  <c r="D150" i="5"/>
  <c r="E150" i="5"/>
  <c r="F150" i="5"/>
  <c r="D149" i="5"/>
  <c r="E149" i="5"/>
  <c r="F149" i="5"/>
  <c r="D148" i="5"/>
  <c r="E148" i="5"/>
  <c r="F148" i="5"/>
  <c r="D147" i="5"/>
  <c r="E147" i="5"/>
  <c r="F147" i="5"/>
  <c r="D146" i="5"/>
  <c r="E146" i="5"/>
  <c r="F146" i="5"/>
  <c r="D145" i="5"/>
  <c r="E145" i="5"/>
  <c r="F145" i="5"/>
  <c r="D144" i="5"/>
  <c r="E144" i="5"/>
  <c r="D143" i="5"/>
  <c r="E143" i="5"/>
  <c r="F143" i="5"/>
  <c r="D142" i="5"/>
  <c r="E142" i="5"/>
  <c r="F142" i="5"/>
  <c r="D141" i="5"/>
  <c r="E141" i="5"/>
  <c r="F141" i="5"/>
  <c r="D140" i="5"/>
  <c r="E140" i="5"/>
  <c r="F140" i="5"/>
  <c r="D139" i="5"/>
  <c r="E139" i="5"/>
  <c r="D138" i="5"/>
  <c r="E138" i="5"/>
  <c r="F138" i="5"/>
  <c r="D137" i="5"/>
  <c r="E137" i="5"/>
  <c r="F137" i="5"/>
  <c r="D136" i="5"/>
  <c r="E136" i="5"/>
  <c r="D135" i="5"/>
  <c r="E135" i="5"/>
  <c r="F135" i="5"/>
  <c r="D134" i="5"/>
  <c r="E134" i="5"/>
  <c r="D133" i="5"/>
  <c r="F133" i="5"/>
  <c r="E133" i="5"/>
  <c r="D132" i="5"/>
  <c r="E132" i="5"/>
  <c r="F132" i="5"/>
  <c r="D131" i="5"/>
  <c r="E131" i="5"/>
  <c r="D130" i="5"/>
  <c r="E130" i="5"/>
  <c r="D129" i="5"/>
  <c r="E129" i="5"/>
  <c r="F129" i="5"/>
  <c r="D128" i="5"/>
  <c r="E128" i="5"/>
  <c r="F128" i="5"/>
  <c r="D127" i="5"/>
  <c r="E127" i="5"/>
  <c r="F127" i="5"/>
  <c r="D126" i="5"/>
  <c r="E126" i="5"/>
  <c r="F126" i="5"/>
  <c r="D125" i="5"/>
  <c r="E125" i="5"/>
  <c r="F125" i="5"/>
  <c r="D124" i="5"/>
  <c r="F124" i="5"/>
  <c r="E124" i="5"/>
  <c r="D123" i="5"/>
  <c r="E123" i="5"/>
  <c r="D122" i="5"/>
  <c r="F122" i="5"/>
  <c r="E122" i="5"/>
  <c r="D121" i="5"/>
  <c r="E121" i="5"/>
  <c r="D120" i="5"/>
  <c r="E120" i="5"/>
  <c r="D119" i="5"/>
  <c r="E119" i="5"/>
  <c r="F119" i="5"/>
  <c r="D118" i="5"/>
  <c r="E118" i="5"/>
  <c r="F118" i="5"/>
  <c r="D117" i="5"/>
  <c r="E117" i="5"/>
  <c r="D116" i="5"/>
  <c r="F116" i="5"/>
  <c r="E116" i="5"/>
  <c r="D115" i="5"/>
  <c r="E115" i="5"/>
  <c r="F115" i="5"/>
  <c r="D114" i="5"/>
  <c r="E114" i="5"/>
  <c r="D113" i="5"/>
  <c r="E113" i="5"/>
  <c r="F113" i="5"/>
  <c r="D112" i="5"/>
  <c r="E112" i="5"/>
  <c r="F112" i="5"/>
  <c r="D111" i="5"/>
  <c r="E111" i="5"/>
  <c r="D110" i="5"/>
  <c r="E110" i="5"/>
  <c r="D109" i="5"/>
  <c r="E109" i="5"/>
  <c r="F109" i="5"/>
  <c r="D108" i="5"/>
  <c r="E108" i="5"/>
  <c r="F108" i="5"/>
  <c r="D107" i="5"/>
  <c r="E107" i="5"/>
  <c r="F107" i="5"/>
  <c r="D106" i="5"/>
  <c r="E106" i="5"/>
  <c r="D105" i="5"/>
  <c r="E105" i="5"/>
  <c r="F105" i="5"/>
  <c r="D104" i="5"/>
  <c r="E104" i="5"/>
  <c r="F104" i="5"/>
  <c r="D103" i="5"/>
  <c r="E103" i="5"/>
  <c r="D102" i="5"/>
  <c r="E102" i="5"/>
  <c r="D101" i="5"/>
  <c r="F101" i="5"/>
  <c r="E101" i="5"/>
  <c r="D100" i="5"/>
  <c r="E100" i="5"/>
  <c r="F100" i="5"/>
  <c r="D99" i="5"/>
  <c r="E99" i="5"/>
  <c r="F99" i="5"/>
  <c r="D98" i="5"/>
  <c r="E98" i="5"/>
  <c r="D97" i="5"/>
  <c r="E97" i="5"/>
  <c r="D96" i="5"/>
  <c r="E96" i="5"/>
  <c r="F96" i="5"/>
  <c r="D95" i="5"/>
  <c r="E95" i="5"/>
  <c r="F95" i="5"/>
  <c r="D94" i="5"/>
  <c r="E94" i="5"/>
  <c r="F94" i="5"/>
  <c r="D93" i="5"/>
  <c r="E93" i="5"/>
  <c r="D92" i="5"/>
  <c r="E92" i="5"/>
  <c r="D91" i="5"/>
  <c r="E91" i="5"/>
  <c r="F91" i="5"/>
  <c r="D90" i="5"/>
  <c r="E90" i="5"/>
  <c r="F90" i="5"/>
  <c r="D89" i="5"/>
  <c r="E89" i="5"/>
  <c r="F89" i="5"/>
  <c r="D88" i="5"/>
  <c r="E88" i="5"/>
  <c r="D87" i="5"/>
  <c r="E87" i="5"/>
  <c r="D86" i="5"/>
  <c r="E86" i="5"/>
  <c r="F86" i="5"/>
  <c r="D85" i="5"/>
  <c r="E85" i="5"/>
  <c r="F85" i="5"/>
  <c r="D84" i="5"/>
  <c r="E84" i="5"/>
  <c r="D83" i="5"/>
  <c r="F83" i="5"/>
  <c r="E83" i="5"/>
  <c r="D82" i="5"/>
  <c r="E82" i="5"/>
  <c r="F82" i="5"/>
  <c r="D81" i="5"/>
  <c r="E81" i="5"/>
  <c r="F81" i="5"/>
  <c r="D80" i="5"/>
  <c r="E80" i="5"/>
  <c r="F80" i="5"/>
  <c r="D79" i="5"/>
  <c r="E79" i="5"/>
  <c r="D78" i="5"/>
  <c r="E78" i="5"/>
  <c r="D77" i="5"/>
  <c r="E77" i="5"/>
  <c r="F77" i="5"/>
  <c r="D76" i="5"/>
  <c r="E76" i="5"/>
  <c r="F76" i="5"/>
  <c r="D75" i="5"/>
  <c r="E75" i="5"/>
  <c r="F75" i="5"/>
  <c r="D74" i="5"/>
  <c r="F74" i="5"/>
  <c r="E74" i="5"/>
  <c r="D73" i="5"/>
  <c r="E73" i="5"/>
  <c r="D72" i="5"/>
  <c r="E72" i="5"/>
  <c r="F72" i="5"/>
  <c r="D71" i="5"/>
  <c r="E71" i="5"/>
  <c r="F71" i="5"/>
  <c r="D70" i="5"/>
  <c r="E70" i="5"/>
  <c r="D69" i="5"/>
  <c r="E69" i="5"/>
  <c r="D68" i="5"/>
  <c r="E68" i="5"/>
  <c r="F68" i="5"/>
  <c r="D67" i="5"/>
  <c r="E67" i="5"/>
  <c r="F67" i="5"/>
  <c r="D66" i="5"/>
  <c r="E66" i="5"/>
  <c r="F66" i="5"/>
  <c r="D65" i="5"/>
  <c r="E65" i="5"/>
  <c r="D64" i="5"/>
  <c r="E64" i="5"/>
  <c r="D63" i="5"/>
  <c r="E63" i="5"/>
  <c r="F63" i="5"/>
  <c r="D62" i="5"/>
  <c r="E62" i="5"/>
  <c r="F62" i="5"/>
  <c r="D61" i="5"/>
  <c r="E61" i="5"/>
  <c r="F61" i="5"/>
  <c r="D60" i="5"/>
  <c r="E60" i="5"/>
  <c r="D59" i="5"/>
  <c r="E59" i="5"/>
  <c r="D58" i="5"/>
  <c r="E58" i="5"/>
  <c r="F58" i="5"/>
  <c r="D57" i="5"/>
  <c r="E57" i="5"/>
  <c r="F57" i="5"/>
  <c r="D56" i="5"/>
  <c r="F56" i="5"/>
  <c r="E56" i="5"/>
  <c r="D55" i="5"/>
  <c r="E55" i="5"/>
  <c r="D54" i="5"/>
  <c r="E54" i="5"/>
  <c r="F54" i="5"/>
  <c r="D53" i="5"/>
  <c r="E53" i="5"/>
  <c r="F53" i="5"/>
  <c r="D52" i="5"/>
  <c r="E52" i="5"/>
  <c r="F52" i="5"/>
  <c r="D51" i="5"/>
  <c r="E51" i="5"/>
  <c r="D50" i="5"/>
  <c r="E50" i="5"/>
  <c r="D49" i="5"/>
  <c r="E49" i="5"/>
  <c r="F49" i="5"/>
  <c r="D48" i="5"/>
  <c r="E48" i="5"/>
  <c r="F48" i="5"/>
  <c r="D47" i="5"/>
  <c r="E47" i="5"/>
  <c r="F47" i="5"/>
  <c r="D46" i="5"/>
  <c r="E46" i="5"/>
  <c r="D45" i="5"/>
  <c r="F45" i="5"/>
  <c r="E45" i="5"/>
  <c r="D44" i="5"/>
  <c r="E44" i="5"/>
  <c r="F44" i="5"/>
  <c r="D43" i="5"/>
  <c r="E43" i="5"/>
  <c r="F43" i="5"/>
  <c r="D42" i="5"/>
  <c r="E42" i="5"/>
  <c r="D41" i="5"/>
  <c r="F41" i="5"/>
  <c r="E41" i="5"/>
  <c r="D40" i="5"/>
  <c r="E40" i="5"/>
  <c r="F40" i="5"/>
  <c r="D39" i="5"/>
  <c r="E39" i="5"/>
  <c r="F39" i="5"/>
  <c r="D38" i="5"/>
  <c r="E38" i="5"/>
  <c r="F38" i="5"/>
  <c r="D37" i="5"/>
  <c r="E37" i="5"/>
  <c r="D36" i="5"/>
  <c r="E36" i="5"/>
  <c r="D35" i="5"/>
  <c r="E35" i="5"/>
  <c r="F35" i="5"/>
  <c r="D34" i="5"/>
  <c r="E34" i="5"/>
  <c r="F34" i="5"/>
  <c r="D33" i="5"/>
  <c r="E33" i="5"/>
  <c r="F33" i="5"/>
  <c r="D32" i="5"/>
  <c r="E32" i="5"/>
  <c r="D31" i="5"/>
  <c r="E31" i="5"/>
  <c r="D30" i="5"/>
  <c r="E30" i="5"/>
  <c r="F30" i="5"/>
  <c r="D29" i="5"/>
  <c r="E29" i="5"/>
  <c r="F29" i="5"/>
  <c r="D28" i="5"/>
  <c r="E28" i="5"/>
  <c r="D27" i="5"/>
  <c r="E27" i="5"/>
  <c r="D26" i="5"/>
  <c r="E26" i="5"/>
  <c r="F26" i="5"/>
  <c r="D25" i="5"/>
  <c r="E25" i="5"/>
  <c r="F25" i="5"/>
  <c r="D24" i="5"/>
  <c r="E24" i="5"/>
  <c r="F24" i="5"/>
  <c r="D23" i="5"/>
  <c r="E23" i="5"/>
  <c r="D22" i="5"/>
  <c r="E22" i="5"/>
  <c r="D21" i="5"/>
  <c r="E21" i="5"/>
  <c r="F21" i="5"/>
  <c r="D20" i="5"/>
  <c r="E20" i="5"/>
  <c r="F20" i="5"/>
  <c r="D19" i="5"/>
  <c r="E19" i="5"/>
  <c r="F19" i="5"/>
  <c r="D18" i="5"/>
  <c r="F18" i="5"/>
  <c r="E18" i="5"/>
  <c r="D17" i="5"/>
  <c r="E17" i="5"/>
  <c r="D16" i="5"/>
  <c r="E16" i="5"/>
  <c r="F16" i="5"/>
  <c r="D15" i="5"/>
  <c r="E15" i="5"/>
  <c r="F15" i="5"/>
  <c r="D14" i="5"/>
  <c r="F14" i="5"/>
  <c r="E14" i="5"/>
  <c r="D13" i="5"/>
  <c r="E13" i="5"/>
  <c r="D12" i="5"/>
  <c r="F12" i="5"/>
  <c r="E12" i="5"/>
  <c r="D11" i="5"/>
  <c r="E11" i="5"/>
  <c r="F11" i="5"/>
  <c r="D10" i="5"/>
  <c r="E10" i="5"/>
  <c r="F10" i="5"/>
  <c r="D9" i="5"/>
  <c r="E9" i="5"/>
  <c r="D8" i="5"/>
  <c r="F8" i="5"/>
  <c r="E8" i="5"/>
  <c r="D7" i="5"/>
  <c r="E7" i="5"/>
  <c r="F7" i="5"/>
  <c r="D6" i="5"/>
  <c r="E6" i="5"/>
  <c r="F6" i="5"/>
  <c r="D5" i="5"/>
  <c r="E5" i="5"/>
  <c r="F5" i="5"/>
  <c r="C17" i="1"/>
  <c r="C20" i="1"/>
  <c r="E4" i="5"/>
  <c r="D4" i="5"/>
  <c r="F110" i="5"/>
  <c r="F42" i="5"/>
  <c r="F69" i="5"/>
  <c r="F102" i="5"/>
  <c r="F97" i="5"/>
  <c r="F103" i="5"/>
  <c r="F65" i="5"/>
  <c r="F114" i="5"/>
  <c r="F131" i="5"/>
  <c r="F27" i="5"/>
  <c r="F60" i="5"/>
  <c r="F87" i="5"/>
  <c r="F98" i="5"/>
  <c r="F120" i="5"/>
  <c r="F22" i="5"/>
  <c r="F93" i="5"/>
  <c r="F17" i="5"/>
  <c r="F28" i="5"/>
  <c r="F55" i="5"/>
  <c r="F88" i="5"/>
  <c r="F121" i="5"/>
  <c r="F23" i="5"/>
  <c r="F50" i="5"/>
  <c r="F36" i="5"/>
  <c r="F9" i="5"/>
  <c r="F37" i="5"/>
  <c r="F64" i="5"/>
  <c r="F130" i="5"/>
  <c r="F32" i="5"/>
  <c r="F70" i="5"/>
  <c r="F31" i="5"/>
  <c r="F136" i="5"/>
  <c r="F59" i="5"/>
  <c r="F92" i="5"/>
  <c r="F51" i="5"/>
  <c r="F78" i="5"/>
  <c r="F111" i="5"/>
  <c r="F139" i="5"/>
  <c r="F144" i="5"/>
  <c r="F13" i="5"/>
  <c r="F46" i="5"/>
  <c r="F73" i="5"/>
  <c r="F84" i="5"/>
  <c r="F106" i="5"/>
  <c r="F117" i="5"/>
  <c r="F123" i="5"/>
  <c r="F134" i="5"/>
  <c r="F79" i="5"/>
  <c r="C26" i="1" l="1"/>
</calcChain>
</file>

<file path=xl/sharedStrings.xml><?xml version="1.0" encoding="utf-8"?>
<sst xmlns="http://schemas.openxmlformats.org/spreadsheetml/2006/main" count="38" uniqueCount="34">
  <si>
    <t>Total Miles to be Traveled</t>
  </si>
  <si>
    <t>Total Days in Trip</t>
  </si>
  <si>
    <t>Mileage Reimbursement Rate</t>
  </si>
  <si>
    <t>Own Car Cost</t>
  </si>
  <si>
    <t>Rental Car Cost</t>
  </si>
  <si>
    <t>Rental</t>
  </si>
  <si>
    <t>Refueling</t>
  </si>
  <si>
    <t>Mileage</t>
  </si>
  <si>
    <t>Rental Car Gas Mileage (MPG)</t>
  </si>
  <si>
    <t>Total</t>
  </si>
  <si>
    <t>Miles</t>
  </si>
  <si>
    <t>Own</t>
  </si>
  <si>
    <t>Rent</t>
  </si>
  <si>
    <t>Input Variables</t>
  </si>
  <si>
    <t>Calculated Results</t>
  </si>
  <si>
    <t>Rental vs Own Car Driving Calculator</t>
  </si>
  <si>
    <t>* Car Rental Daily Price</t>
  </si>
  <si>
    <t>Car Rental Daily Price *</t>
  </si>
  <si>
    <t xml:space="preserve">Fullsize </t>
  </si>
  <si>
    <t>Savings</t>
  </si>
  <si>
    <t>*geographic surcharges apply</t>
  </si>
  <si>
    <t>Economy/Compact</t>
  </si>
  <si>
    <t>Intermediate/Standard</t>
  </si>
  <si>
    <t>New York City Metro (any location in any of the five boroughs)</t>
  </si>
  <si>
    <t>* add the following geographic surcharges to the rental cost in these locations</t>
  </si>
  <si>
    <t>ADD</t>
  </si>
  <si>
    <t>Albany Airport</t>
  </si>
  <si>
    <t>Newark Metro</t>
  </si>
  <si>
    <t xml:space="preserve">Long Island Metro, Westchester Metro </t>
  </si>
  <si>
    <t>https://www.newyorkgasprices.com/Retail_Price_Chart.aspx</t>
  </si>
  <si>
    <t>see below</t>
  </si>
  <si>
    <t>Cost of Gasoline per Gallon **</t>
  </si>
  <si>
    <t>** to get the price of gas at the time of your trip go here</t>
  </si>
  <si>
    <t>Updated as of 1/3/2025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</si>
</sst>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_);_(&quot;$&quot;* \(#,##0.000\);_(&quot;$&quot;* &quot;-&quot;??_);_(@_)"/>
    <numFmt numFmtId="166" formatCode="&quot;$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u val="singleAccounting"/>
      <sz val="10"/>
      <name val="Arial"/>
      <family val="2"/>
    </font>
    <font>
      <b/>
      <sz val="10"/>
      <color indexed="9"/>
      <name val="Arial"/>
      <family val="2"/>
    </font>
    <font>
      <b/>
      <sz val="14"/>
      <color indexed="17"/>
      <name val="Arial"/>
      <family val="2"/>
    </font>
    <font>
      <i/>
      <sz val="8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FF"/>
      <name val="Arial"/>
      <family val="2"/>
    </font>
    <font>
      <b/>
      <i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44" fontId="0" fillId="0" borderId="0" xfId="0" applyNumberFormat="1"/>
    <xf numFmtId="164" fontId="0" fillId="0" borderId="0" xfId="1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4" xfId="1" applyNumberFormat="1" applyFont="1" applyBorder="1"/>
    <xf numFmtId="0" fontId="0" fillId="0" borderId="5" xfId="0" applyBorder="1"/>
    <xf numFmtId="164" fontId="0" fillId="0" borderId="6" xfId="1" applyNumberFormat="1" applyFont="1" applyBorder="1"/>
    <xf numFmtId="44" fontId="5" fillId="0" borderId="2" xfId="0" applyNumberFormat="1" applyFont="1" applyBorder="1"/>
    <xf numFmtId="10" fontId="4" fillId="0" borderId="2" xfId="2" applyNumberFormat="1" applyFont="1" applyBorder="1" applyAlignment="1">
      <alignment horizontal="right"/>
    </xf>
    <xf numFmtId="0" fontId="0" fillId="0" borderId="0" xfId="0" applyAlignment="1">
      <alignment horizontal="right"/>
    </xf>
    <xf numFmtId="166" fontId="0" fillId="0" borderId="0" xfId="1" applyNumberFormat="1" applyFont="1"/>
    <xf numFmtId="0" fontId="0" fillId="0" borderId="7" xfId="0" applyBorder="1" applyAlignment="1">
      <alignment horizontal="center"/>
    </xf>
    <xf numFmtId="2" fontId="0" fillId="0" borderId="0" xfId="0" applyNumberFormat="1"/>
    <xf numFmtId="0" fontId="11" fillId="0" borderId="0" xfId="0" applyFont="1"/>
    <xf numFmtId="8" fontId="0" fillId="0" borderId="0" xfId="0" applyNumberFormat="1"/>
    <xf numFmtId="0" fontId="5" fillId="0" borderId="1" xfId="0" applyFont="1" applyBorder="1"/>
    <xf numFmtId="8" fontId="0" fillId="0" borderId="9" xfId="0" applyNumberFormat="1" applyBorder="1"/>
    <xf numFmtId="0" fontId="2" fillId="0" borderId="1" xfId="0" applyFont="1" applyBorder="1"/>
    <xf numFmtId="9" fontId="2" fillId="0" borderId="0" xfId="4" applyFont="1" applyFill="1" applyBorder="1" applyAlignment="1"/>
    <xf numFmtId="9" fontId="0" fillId="0" borderId="0" xfId="4" applyFont="1" applyBorder="1"/>
    <xf numFmtId="9" fontId="0" fillId="0" borderId="0" xfId="4" applyFont="1"/>
    <xf numFmtId="44" fontId="12" fillId="0" borderId="0" xfId="2" applyFont="1" applyFill="1" applyBorder="1"/>
    <xf numFmtId="9" fontId="12" fillId="0" borderId="0" xfId="4" applyFont="1" applyFill="1" applyBorder="1"/>
    <xf numFmtId="9" fontId="12" fillId="0" borderId="0" xfId="4" applyFont="1"/>
    <xf numFmtId="0" fontId="12" fillId="0" borderId="0" xfId="0" applyFont="1"/>
    <xf numFmtId="9" fontId="12" fillId="0" borderId="0" xfId="4" applyFont="1" applyBorder="1"/>
    <xf numFmtId="9" fontId="13" fillId="0" borderId="0" xfId="4" applyFont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14" fontId="5" fillId="0" borderId="0" xfId="0" applyNumberFormat="1" applyFont="1"/>
    <xf numFmtId="0" fontId="10" fillId="0" borderId="0" xfId="3"/>
    <xf numFmtId="0" fontId="15" fillId="0" borderId="0" xfId="0" applyFont="1"/>
    <xf numFmtId="0" fontId="0" fillId="3" borderId="1" xfId="0" applyFill="1" applyBorder="1"/>
    <xf numFmtId="0" fontId="5" fillId="3" borderId="1" xfId="0" applyFont="1" applyFill="1" applyBorder="1"/>
    <xf numFmtId="0" fontId="9" fillId="3" borderId="0" xfId="0" applyFont="1" applyFill="1"/>
    <xf numFmtId="44" fontId="4" fillId="0" borderId="2" xfId="2" applyFont="1" applyBorder="1" applyAlignment="1" applyProtection="1">
      <alignment horizontal="center"/>
    </xf>
    <xf numFmtId="165" fontId="4" fillId="0" borderId="2" xfId="2" applyNumberFormat="1" applyFont="1" applyBorder="1" applyAlignment="1" applyProtection="1">
      <alignment horizontal="center"/>
    </xf>
    <xf numFmtId="164" fontId="4" fillId="0" borderId="4" xfId="1" applyNumberFormat="1" applyFont="1" applyBorder="1" applyAlignment="1" applyProtection="1">
      <alignment horizontal="center"/>
    </xf>
    <xf numFmtId="43" fontId="6" fillId="0" borderId="2" xfId="0" applyNumberFormat="1" applyFont="1" applyBorder="1"/>
    <xf numFmtId="44" fontId="2" fillId="0" borderId="2" xfId="0" applyNumberFormat="1" applyFont="1" applyBorder="1"/>
    <xf numFmtId="0" fontId="2" fillId="3" borderId="8" xfId="0" applyFont="1" applyFill="1" applyBorder="1" applyProtection="1"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44" fontId="4" fillId="3" borderId="2" xfId="2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2" borderId="12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42188641784667"/>
          <c:y val="5.6250075101952686E-2"/>
          <c:w val="0.7754839191320948"/>
          <c:h val="0.8437511265292904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'Supporting Graph Data'!$D$3</c:f>
              <c:strCache>
                <c:ptCount val="1"/>
                <c:pt idx="0">
                  <c:v>Own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'Supporting Graph Data'!$C$4:$C$154</c:f>
              <c:numCache>
                <c:formatCode>General</c:formatCode>
                <c:ptCount val="15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</c:numCache>
            </c:numRef>
          </c:xVal>
          <c:yVal>
            <c:numRef>
              <c:f>'Supporting Graph Data'!$D$4:$D$154</c:f>
              <c:numCache>
                <c:formatCode>_("$"* #,##0.00_);_("$"* \(#,##0.00\);_("$"* "-"??_);_(@_)</c:formatCode>
                <c:ptCount val="151"/>
                <c:pt idx="0">
                  <c:v>0</c:v>
                </c:pt>
                <c:pt idx="1">
                  <c:v>3.5</c:v>
                </c:pt>
                <c:pt idx="2">
                  <c:v>7</c:v>
                </c:pt>
                <c:pt idx="3">
                  <c:v>10.5</c:v>
                </c:pt>
                <c:pt idx="4">
                  <c:v>14</c:v>
                </c:pt>
                <c:pt idx="5">
                  <c:v>17.5</c:v>
                </c:pt>
                <c:pt idx="6">
                  <c:v>21</c:v>
                </c:pt>
                <c:pt idx="7">
                  <c:v>24.5</c:v>
                </c:pt>
                <c:pt idx="8">
                  <c:v>28</c:v>
                </c:pt>
                <c:pt idx="9">
                  <c:v>31.499999999999996</c:v>
                </c:pt>
                <c:pt idx="10">
                  <c:v>35</c:v>
                </c:pt>
                <c:pt idx="11">
                  <c:v>38.5</c:v>
                </c:pt>
                <c:pt idx="12">
                  <c:v>42</c:v>
                </c:pt>
                <c:pt idx="13">
                  <c:v>45.5</c:v>
                </c:pt>
                <c:pt idx="14">
                  <c:v>49</c:v>
                </c:pt>
                <c:pt idx="15">
                  <c:v>52.5</c:v>
                </c:pt>
                <c:pt idx="16">
                  <c:v>56</c:v>
                </c:pt>
                <c:pt idx="17">
                  <c:v>59.499999999999993</c:v>
                </c:pt>
                <c:pt idx="18">
                  <c:v>62.999999999999993</c:v>
                </c:pt>
                <c:pt idx="19">
                  <c:v>66.5</c:v>
                </c:pt>
                <c:pt idx="20">
                  <c:v>70</c:v>
                </c:pt>
                <c:pt idx="21">
                  <c:v>73.5</c:v>
                </c:pt>
                <c:pt idx="22">
                  <c:v>77</c:v>
                </c:pt>
                <c:pt idx="23">
                  <c:v>80.5</c:v>
                </c:pt>
                <c:pt idx="24">
                  <c:v>84</c:v>
                </c:pt>
                <c:pt idx="25">
                  <c:v>87.5</c:v>
                </c:pt>
                <c:pt idx="26">
                  <c:v>91</c:v>
                </c:pt>
                <c:pt idx="27">
                  <c:v>94.5</c:v>
                </c:pt>
                <c:pt idx="28">
                  <c:v>98</c:v>
                </c:pt>
                <c:pt idx="29">
                  <c:v>101.5</c:v>
                </c:pt>
                <c:pt idx="30">
                  <c:v>105</c:v>
                </c:pt>
                <c:pt idx="31">
                  <c:v>108.5</c:v>
                </c:pt>
                <c:pt idx="32">
                  <c:v>112</c:v>
                </c:pt>
                <c:pt idx="33">
                  <c:v>115.49999999999999</c:v>
                </c:pt>
                <c:pt idx="34">
                  <c:v>118.99999999999999</c:v>
                </c:pt>
                <c:pt idx="35">
                  <c:v>122.49999999999999</c:v>
                </c:pt>
                <c:pt idx="36">
                  <c:v>125.99999999999999</c:v>
                </c:pt>
                <c:pt idx="37">
                  <c:v>129.5</c:v>
                </c:pt>
                <c:pt idx="38">
                  <c:v>133</c:v>
                </c:pt>
                <c:pt idx="39">
                  <c:v>136.5</c:v>
                </c:pt>
                <c:pt idx="40">
                  <c:v>140</c:v>
                </c:pt>
                <c:pt idx="41">
                  <c:v>143.5</c:v>
                </c:pt>
                <c:pt idx="42">
                  <c:v>147</c:v>
                </c:pt>
                <c:pt idx="43">
                  <c:v>150.5</c:v>
                </c:pt>
                <c:pt idx="44">
                  <c:v>154</c:v>
                </c:pt>
                <c:pt idx="45">
                  <c:v>157.5</c:v>
                </c:pt>
                <c:pt idx="46">
                  <c:v>161</c:v>
                </c:pt>
                <c:pt idx="47">
                  <c:v>164.5</c:v>
                </c:pt>
                <c:pt idx="48">
                  <c:v>168</c:v>
                </c:pt>
                <c:pt idx="49">
                  <c:v>171.5</c:v>
                </c:pt>
                <c:pt idx="50">
                  <c:v>175</c:v>
                </c:pt>
                <c:pt idx="51">
                  <c:v>178.5</c:v>
                </c:pt>
                <c:pt idx="52">
                  <c:v>182</c:v>
                </c:pt>
                <c:pt idx="53">
                  <c:v>185.5</c:v>
                </c:pt>
                <c:pt idx="54">
                  <c:v>189</c:v>
                </c:pt>
                <c:pt idx="55">
                  <c:v>192.5</c:v>
                </c:pt>
                <c:pt idx="56">
                  <c:v>196</c:v>
                </c:pt>
                <c:pt idx="57">
                  <c:v>199.5</c:v>
                </c:pt>
                <c:pt idx="58">
                  <c:v>203</c:v>
                </c:pt>
                <c:pt idx="59">
                  <c:v>206.5</c:v>
                </c:pt>
                <c:pt idx="60">
                  <c:v>210</c:v>
                </c:pt>
                <c:pt idx="61">
                  <c:v>213.5</c:v>
                </c:pt>
                <c:pt idx="62">
                  <c:v>217</c:v>
                </c:pt>
                <c:pt idx="63">
                  <c:v>220.5</c:v>
                </c:pt>
                <c:pt idx="64">
                  <c:v>224</c:v>
                </c:pt>
                <c:pt idx="65">
                  <c:v>227.49999999999997</c:v>
                </c:pt>
                <c:pt idx="66">
                  <c:v>230.99999999999997</c:v>
                </c:pt>
                <c:pt idx="67">
                  <c:v>234.49999999999997</c:v>
                </c:pt>
                <c:pt idx="68">
                  <c:v>237.99999999999997</c:v>
                </c:pt>
                <c:pt idx="69">
                  <c:v>241.49999999999997</c:v>
                </c:pt>
                <c:pt idx="70">
                  <c:v>244.99999999999997</c:v>
                </c:pt>
                <c:pt idx="71">
                  <c:v>248.49999999999997</c:v>
                </c:pt>
                <c:pt idx="72">
                  <c:v>251.99999999999997</c:v>
                </c:pt>
                <c:pt idx="73">
                  <c:v>255.49999999999997</c:v>
                </c:pt>
                <c:pt idx="74">
                  <c:v>259</c:v>
                </c:pt>
                <c:pt idx="75">
                  <c:v>262.5</c:v>
                </c:pt>
                <c:pt idx="76">
                  <c:v>266</c:v>
                </c:pt>
                <c:pt idx="77">
                  <c:v>269.5</c:v>
                </c:pt>
                <c:pt idx="78">
                  <c:v>273</c:v>
                </c:pt>
                <c:pt idx="79">
                  <c:v>276.5</c:v>
                </c:pt>
                <c:pt idx="80">
                  <c:v>280</c:v>
                </c:pt>
                <c:pt idx="81">
                  <c:v>283.5</c:v>
                </c:pt>
                <c:pt idx="82">
                  <c:v>287</c:v>
                </c:pt>
                <c:pt idx="83">
                  <c:v>290.5</c:v>
                </c:pt>
                <c:pt idx="84">
                  <c:v>294</c:v>
                </c:pt>
                <c:pt idx="85">
                  <c:v>297.5</c:v>
                </c:pt>
                <c:pt idx="86">
                  <c:v>301</c:v>
                </c:pt>
                <c:pt idx="87">
                  <c:v>304.5</c:v>
                </c:pt>
                <c:pt idx="88">
                  <c:v>308</c:v>
                </c:pt>
                <c:pt idx="89">
                  <c:v>311.5</c:v>
                </c:pt>
                <c:pt idx="90">
                  <c:v>315</c:v>
                </c:pt>
                <c:pt idx="91">
                  <c:v>318.5</c:v>
                </c:pt>
                <c:pt idx="92">
                  <c:v>322</c:v>
                </c:pt>
                <c:pt idx="93">
                  <c:v>325.5</c:v>
                </c:pt>
                <c:pt idx="94">
                  <c:v>329</c:v>
                </c:pt>
                <c:pt idx="95">
                  <c:v>332.5</c:v>
                </c:pt>
                <c:pt idx="96">
                  <c:v>336</c:v>
                </c:pt>
                <c:pt idx="97">
                  <c:v>339.5</c:v>
                </c:pt>
                <c:pt idx="98">
                  <c:v>343</c:v>
                </c:pt>
                <c:pt idx="99">
                  <c:v>346.5</c:v>
                </c:pt>
                <c:pt idx="100">
                  <c:v>350</c:v>
                </c:pt>
                <c:pt idx="101">
                  <c:v>353.5</c:v>
                </c:pt>
                <c:pt idx="102">
                  <c:v>357</c:v>
                </c:pt>
                <c:pt idx="103">
                  <c:v>360.5</c:v>
                </c:pt>
                <c:pt idx="104">
                  <c:v>364</c:v>
                </c:pt>
                <c:pt idx="105">
                  <c:v>367.5</c:v>
                </c:pt>
                <c:pt idx="106">
                  <c:v>371</c:v>
                </c:pt>
                <c:pt idx="107">
                  <c:v>374.5</c:v>
                </c:pt>
                <c:pt idx="108">
                  <c:v>378</c:v>
                </c:pt>
                <c:pt idx="109">
                  <c:v>381.5</c:v>
                </c:pt>
                <c:pt idx="110">
                  <c:v>385</c:v>
                </c:pt>
                <c:pt idx="111">
                  <c:v>388.5</c:v>
                </c:pt>
                <c:pt idx="112">
                  <c:v>392</c:v>
                </c:pt>
                <c:pt idx="113">
                  <c:v>395.5</c:v>
                </c:pt>
                <c:pt idx="114">
                  <c:v>399</c:v>
                </c:pt>
                <c:pt idx="115">
                  <c:v>402.5</c:v>
                </c:pt>
                <c:pt idx="116">
                  <c:v>406</c:v>
                </c:pt>
                <c:pt idx="117">
                  <c:v>409.5</c:v>
                </c:pt>
                <c:pt idx="118">
                  <c:v>413</c:v>
                </c:pt>
                <c:pt idx="119">
                  <c:v>416.5</c:v>
                </c:pt>
                <c:pt idx="120">
                  <c:v>420</c:v>
                </c:pt>
                <c:pt idx="121">
                  <c:v>423.5</c:v>
                </c:pt>
                <c:pt idx="122">
                  <c:v>427</c:v>
                </c:pt>
                <c:pt idx="123">
                  <c:v>430.5</c:v>
                </c:pt>
                <c:pt idx="124">
                  <c:v>434</c:v>
                </c:pt>
                <c:pt idx="125">
                  <c:v>437.5</c:v>
                </c:pt>
                <c:pt idx="126">
                  <c:v>441</c:v>
                </c:pt>
                <c:pt idx="127">
                  <c:v>444.5</c:v>
                </c:pt>
                <c:pt idx="128">
                  <c:v>448</c:v>
                </c:pt>
                <c:pt idx="129">
                  <c:v>451.49999999999994</c:v>
                </c:pt>
                <c:pt idx="130">
                  <c:v>454.99999999999994</c:v>
                </c:pt>
                <c:pt idx="131">
                  <c:v>458.49999999999994</c:v>
                </c:pt>
                <c:pt idx="132">
                  <c:v>461.99999999999994</c:v>
                </c:pt>
                <c:pt idx="133">
                  <c:v>465.49999999999994</c:v>
                </c:pt>
                <c:pt idx="134">
                  <c:v>468.99999999999994</c:v>
                </c:pt>
                <c:pt idx="135">
                  <c:v>472.49999999999994</c:v>
                </c:pt>
                <c:pt idx="136">
                  <c:v>475.99999999999994</c:v>
                </c:pt>
                <c:pt idx="137">
                  <c:v>479.49999999999994</c:v>
                </c:pt>
                <c:pt idx="138">
                  <c:v>482.99999999999994</c:v>
                </c:pt>
                <c:pt idx="139">
                  <c:v>486.49999999999994</c:v>
                </c:pt>
                <c:pt idx="140">
                  <c:v>489.99999999999994</c:v>
                </c:pt>
                <c:pt idx="141">
                  <c:v>493.49999999999994</c:v>
                </c:pt>
                <c:pt idx="142">
                  <c:v>496.99999999999994</c:v>
                </c:pt>
                <c:pt idx="143">
                  <c:v>500.49999999999994</c:v>
                </c:pt>
                <c:pt idx="144">
                  <c:v>503.99999999999994</c:v>
                </c:pt>
                <c:pt idx="145">
                  <c:v>507.49999999999994</c:v>
                </c:pt>
                <c:pt idx="146">
                  <c:v>510.99999999999994</c:v>
                </c:pt>
                <c:pt idx="147">
                  <c:v>514.5</c:v>
                </c:pt>
                <c:pt idx="148">
                  <c:v>518</c:v>
                </c:pt>
                <c:pt idx="149">
                  <c:v>521.5</c:v>
                </c:pt>
                <c:pt idx="150">
                  <c:v>525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16-4E90-A8CF-7789B1814B47}"/>
            </c:ext>
          </c:extLst>
        </c:ser>
        <c:ser>
          <c:idx val="1"/>
          <c:order val="1"/>
          <c:tx>
            <c:strRef>
              <c:f>'Supporting Graph Data'!$E$3</c:f>
              <c:strCache>
                <c:ptCount val="1"/>
                <c:pt idx="0">
                  <c:v>Rent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'Supporting Graph Data'!$C$4:$C$154</c:f>
              <c:numCache>
                <c:formatCode>General</c:formatCode>
                <c:ptCount val="15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  <c:pt idx="34">
                  <c:v>170</c:v>
                </c:pt>
                <c:pt idx="35">
                  <c:v>175</c:v>
                </c:pt>
                <c:pt idx="36">
                  <c:v>180</c:v>
                </c:pt>
                <c:pt idx="37">
                  <c:v>185</c:v>
                </c:pt>
                <c:pt idx="38">
                  <c:v>190</c:v>
                </c:pt>
                <c:pt idx="39">
                  <c:v>195</c:v>
                </c:pt>
                <c:pt idx="40">
                  <c:v>200</c:v>
                </c:pt>
                <c:pt idx="41">
                  <c:v>205</c:v>
                </c:pt>
                <c:pt idx="42">
                  <c:v>210</c:v>
                </c:pt>
                <c:pt idx="43">
                  <c:v>215</c:v>
                </c:pt>
                <c:pt idx="44">
                  <c:v>220</c:v>
                </c:pt>
                <c:pt idx="45">
                  <c:v>225</c:v>
                </c:pt>
                <c:pt idx="46">
                  <c:v>230</c:v>
                </c:pt>
                <c:pt idx="47">
                  <c:v>235</c:v>
                </c:pt>
                <c:pt idx="48">
                  <c:v>240</c:v>
                </c:pt>
                <c:pt idx="49">
                  <c:v>245</c:v>
                </c:pt>
                <c:pt idx="50">
                  <c:v>250</c:v>
                </c:pt>
                <c:pt idx="51">
                  <c:v>255</c:v>
                </c:pt>
                <c:pt idx="52">
                  <c:v>260</c:v>
                </c:pt>
                <c:pt idx="53">
                  <c:v>265</c:v>
                </c:pt>
                <c:pt idx="54">
                  <c:v>270</c:v>
                </c:pt>
                <c:pt idx="55">
                  <c:v>275</c:v>
                </c:pt>
                <c:pt idx="56">
                  <c:v>280</c:v>
                </c:pt>
                <c:pt idx="57">
                  <c:v>285</c:v>
                </c:pt>
                <c:pt idx="58">
                  <c:v>290</c:v>
                </c:pt>
                <c:pt idx="59">
                  <c:v>295</c:v>
                </c:pt>
                <c:pt idx="60">
                  <c:v>300</c:v>
                </c:pt>
                <c:pt idx="61">
                  <c:v>305</c:v>
                </c:pt>
                <c:pt idx="62">
                  <c:v>310</c:v>
                </c:pt>
                <c:pt idx="63">
                  <c:v>315</c:v>
                </c:pt>
                <c:pt idx="64">
                  <c:v>320</c:v>
                </c:pt>
                <c:pt idx="65">
                  <c:v>325</c:v>
                </c:pt>
                <c:pt idx="66">
                  <c:v>330</c:v>
                </c:pt>
                <c:pt idx="67">
                  <c:v>335</c:v>
                </c:pt>
                <c:pt idx="68">
                  <c:v>340</c:v>
                </c:pt>
                <c:pt idx="69">
                  <c:v>345</c:v>
                </c:pt>
                <c:pt idx="70">
                  <c:v>350</c:v>
                </c:pt>
                <c:pt idx="71">
                  <c:v>355</c:v>
                </c:pt>
                <c:pt idx="72">
                  <c:v>360</c:v>
                </c:pt>
                <c:pt idx="73">
                  <c:v>365</c:v>
                </c:pt>
                <c:pt idx="74">
                  <c:v>370</c:v>
                </c:pt>
                <c:pt idx="75">
                  <c:v>375</c:v>
                </c:pt>
                <c:pt idx="76">
                  <c:v>380</c:v>
                </c:pt>
                <c:pt idx="77">
                  <c:v>385</c:v>
                </c:pt>
                <c:pt idx="78">
                  <c:v>390</c:v>
                </c:pt>
                <c:pt idx="79">
                  <c:v>395</c:v>
                </c:pt>
                <c:pt idx="80">
                  <c:v>400</c:v>
                </c:pt>
                <c:pt idx="81">
                  <c:v>405</c:v>
                </c:pt>
                <c:pt idx="82">
                  <c:v>410</c:v>
                </c:pt>
                <c:pt idx="83">
                  <c:v>415</c:v>
                </c:pt>
                <c:pt idx="84">
                  <c:v>420</c:v>
                </c:pt>
                <c:pt idx="85">
                  <c:v>425</c:v>
                </c:pt>
                <c:pt idx="86">
                  <c:v>430</c:v>
                </c:pt>
                <c:pt idx="87">
                  <c:v>435</c:v>
                </c:pt>
                <c:pt idx="88">
                  <c:v>440</c:v>
                </c:pt>
                <c:pt idx="89">
                  <c:v>445</c:v>
                </c:pt>
                <c:pt idx="90">
                  <c:v>450</c:v>
                </c:pt>
                <c:pt idx="91">
                  <c:v>455</c:v>
                </c:pt>
                <c:pt idx="92">
                  <c:v>460</c:v>
                </c:pt>
                <c:pt idx="93">
                  <c:v>465</c:v>
                </c:pt>
                <c:pt idx="94">
                  <c:v>470</c:v>
                </c:pt>
                <c:pt idx="95">
                  <c:v>475</c:v>
                </c:pt>
                <c:pt idx="96">
                  <c:v>480</c:v>
                </c:pt>
                <c:pt idx="97">
                  <c:v>485</c:v>
                </c:pt>
                <c:pt idx="98">
                  <c:v>490</c:v>
                </c:pt>
                <c:pt idx="99">
                  <c:v>495</c:v>
                </c:pt>
                <c:pt idx="100">
                  <c:v>500</c:v>
                </c:pt>
                <c:pt idx="101">
                  <c:v>505</c:v>
                </c:pt>
                <c:pt idx="102">
                  <c:v>510</c:v>
                </c:pt>
                <c:pt idx="103">
                  <c:v>515</c:v>
                </c:pt>
                <c:pt idx="104">
                  <c:v>520</c:v>
                </c:pt>
                <c:pt idx="105">
                  <c:v>525</c:v>
                </c:pt>
                <c:pt idx="106">
                  <c:v>530</c:v>
                </c:pt>
                <c:pt idx="107">
                  <c:v>535</c:v>
                </c:pt>
                <c:pt idx="108">
                  <c:v>540</c:v>
                </c:pt>
                <c:pt idx="109">
                  <c:v>545</c:v>
                </c:pt>
                <c:pt idx="110">
                  <c:v>550</c:v>
                </c:pt>
                <c:pt idx="111">
                  <c:v>555</c:v>
                </c:pt>
                <c:pt idx="112">
                  <c:v>560</c:v>
                </c:pt>
                <c:pt idx="113">
                  <c:v>565</c:v>
                </c:pt>
                <c:pt idx="114">
                  <c:v>570</c:v>
                </c:pt>
                <c:pt idx="115">
                  <c:v>575</c:v>
                </c:pt>
                <c:pt idx="116">
                  <c:v>580</c:v>
                </c:pt>
                <c:pt idx="117">
                  <c:v>585</c:v>
                </c:pt>
                <c:pt idx="118">
                  <c:v>590</c:v>
                </c:pt>
                <c:pt idx="119">
                  <c:v>595</c:v>
                </c:pt>
                <c:pt idx="120">
                  <c:v>600</c:v>
                </c:pt>
                <c:pt idx="121">
                  <c:v>605</c:v>
                </c:pt>
                <c:pt idx="122">
                  <c:v>610</c:v>
                </c:pt>
                <c:pt idx="123">
                  <c:v>615</c:v>
                </c:pt>
                <c:pt idx="124">
                  <c:v>620</c:v>
                </c:pt>
                <c:pt idx="125">
                  <c:v>625</c:v>
                </c:pt>
                <c:pt idx="126">
                  <c:v>630</c:v>
                </c:pt>
                <c:pt idx="127">
                  <c:v>635</c:v>
                </c:pt>
                <c:pt idx="128">
                  <c:v>640</c:v>
                </c:pt>
                <c:pt idx="129">
                  <c:v>645</c:v>
                </c:pt>
                <c:pt idx="130">
                  <c:v>650</c:v>
                </c:pt>
                <c:pt idx="131">
                  <c:v>655</c:v>
                </c:pt>
                <c:pt idx="132">
                  <c:v>660</c:v>
                </c:pt>
                <c:pt idx="133">
                  <c:v>665</c:v>
                </c:pt>
                <c:pt idx="134">
                  <c:v>670</c:v>
                </c:pt>
                <c:pt idx="135">
                  <c:v>675</c:v>
                </c:pt>
                <c:pt idx="136">
                  <c:v>680</c:v>
                </c:pt>
                <c:pt idx="137">
                  <c:v>685</c:v>
                </c:pt>
                <c:pt idx="138">
                  <c:v>690</c:v>
                </c:pt>
                <c:pt idx="139">
                  <c:v>695</c:v>
                </c:pt>
                <c:pt idx="140">
                  <c:v>700</c:v>
                </c:pt>
                <c:pt idx="141">
                  <c:v>705</c:v>
                </c:pt>
                <c:pt idx="142">
                  <c:v>710</c:v>
                </c:pt>
                <c:pt idx="143">
                  <c:v>715</c:v>
                </c:pt>
                <c:pt idx="144">
                  <c:v>720</c:v>
                </c:pt>
                <c:pt idx="145">
                  <c:v>725</c:v>
                </c:pt>
                <c:pt idx="146">
                  <c:v>730</c:v>
                </c:pt>
                <c:pt idx="147">
                  <c:v>735</c:v>
                </c:pt>
                <c:pt idx="148">
                  <c:v>740</c:v>
                </c:pt>
                <c:pt idx="149">
                  <c:v>745</c:v>
                </c:pt>
                <c:pt idx="150">
                  <c:v>750</c:v>
                </c:pt>
              </c:numCache>
            </c:numRef>
          </c:xVal>
          <c:yVal>
            <c:numRef>
              <c:f>'Supporting Graph Data'!$E$4:$E$154</c:f>
              <c:numCache>
                <c:formatCode>_("$"* #,##0.00_);_("$"* \(#,##0.00\);_("$"* "-"??_);_(@_)</c:formatCode>
                <c:ptCount val="151"/>
                <c:pt idx="0">
                  <c:v>38.299999999999997</c:v>
                </c:pt>
                <c:pt idx="1">
                  <c:v>38.741428571428571</c:v>
                </c:pt>
                <c:pt idx="2">
                  <c:v>39.182857142857138</c:v>
                </c:pt>
                <c:pt idx="3">
                  <c:v>39.624285714285712</c:v>
                </c:pt>
                <c:pt idx="4">
                  <c:v>40.065714285714286</c:v>
                </c:pt>
                <c:pt idx="5">
                  <c:v>40.507142857142853</c:v>
                </c:pt>
                <c:pt idx="6">
                  <c:v>40.948571428571427</c:v>
                </c:pt>
                <c:pt idx="7">
                  <c:v>41.39</c:v>
                </c:pt>
                <c:pt idx="8">
                  <c:v>41.831428571428567</c:v>
                </c:pt>
                <c:pt idx="9">
                  <c:v>42.272857142857141</c:v>
                </c:pt>
                <c:pt idx="10">
                  <c:v>42.714285714285708</c:v>
                </c:pt>
                <c:pt idx="11">
                  <c:v>43.155714285714282</c:v>
                </c:pt>
                <c:pt idx="12">
                  <c:v>43.597142857142856</c:v>
                </c:pt>
                <c:pt idx="13">
                  <c:v>44.038571428571423</c:v>
                </c:pt>
                <c:pt idx="14">
                  <c:v>44.48</c:v>
                </c:pt>
                <c:pt idx="15">
                  <c:v>44.921428571428571</c:v>
                </c:pt>
                <c:pt idx="16">
                  <c:v>45.362857142857138</c:v>
                </c:pt>
                <c:pt idx="17">
                  <c:v>45.804285714285712</c:v>
                </c:pt>
                <c:pt idx="18">
                  <c:v>46.245714285714286</c:v>
                </c:pt>
                <c:pt idx="19">
                  <c:v>46.687142857142852</c:v>
                </c:pt>
                <c:pt idx="20">
                  <c:v>47.128571428571426</c:v>
                </c:pt>
                <c:pt idx="21">
                  <c:v>47.569999999999993</c:v>
                </c:pt>
                <c:pt idx="22">
                  <c:v>48.011428571428567</c:v>
                </c:pt>
                <c:pt idx="23">
                  <c:v>48.452857142857141</c:v>
                </c:pt>
                <c:pt idx="24">
                  <c:v>48.894285714285708</c:v>
                </c:pt>
                <c:pt idx="25">
                  <c:v>49.335714285714282</c:v>
                </c:pt>
                <c:pt idx="26">
                  <c:v>49.777142857142856</c:v>
                </c:pt>
                <c:pt idx="27">
                  <c:v>50.218571428571423</c:v>
                </c:pt>
                <c:pt idx="28">
                  <c:v>50.66</c:v>
                </c:pt>
                <c:pt idx="29">
                  <c:v>51.101428571428571</c:v>
                </c:pt>
                <c:pt idx="30">
                  <c:v>51.542857142857137</c:v>
                </c:pt>
                <c:pt idx="31">
                  <c:v>51.984285714285711</c:v>
                </c:pt>
                <c:pt idx="32">
                  <c:v>52.425714285714278</c:v>
                </c:pt>
                <c:pt idx="33">
                  <c:v>52.867142857142852</c:v>
                </c:pt>
                <c:pt idx="34">
                  <c:v>53.308571428571426</c:v>
                </c:pt>
                <c:pt idx="35">
                  <c:v>53.75</c:v>
                </c:pt>
                <c:pt idx="36">
                  <c:v>54.191428571428567</c:v>
                </c:pt>
                <c:pt idx="37">
                  <c:v>54.632857142857134</c:v>
                </c:pt>
                <c:pt idx="38">
                  <c:v>55.074285714285708</c:v>
                </c:pt>
                <c:pt idx="39">
                  <c:v>55.515714285714282</c:v>
                </c:pt>
                <c:pt idx="40">
                  <c:v>55.957142857142856</c:v>
                </c:pt>
                <c:pt idx="41">
                  <c:v>56.398571428571422</c:v>
                </c:pt>
                <c:pt idx="42">
                  <c:v>56.839999999999996</c:v>
                </c:pt>
                <c:pt idx="43">
                  <c:v>57.28142857142857</c:v>
                </c:pt>
                <c:pt idx="44">
                  <c:v>57.722857142857137</c:v>
                </c:pt>
                <c:pt idx="45">
                  <c:v>58.164285714285711</c:v>
                </c:pt>
                <c:pt idx="46">
                  <c:v>58.605714285714285</c:v>
                </c:pt>
                <c:pt idx="47">
                  <c:v>59.047142857142859</c:v>
                </c:pt>
                <c:pt idx="48">
                  <c:v>59.488571428571419</c:v>
                </c:pt>
                <c:pt idx="49">
                  <c:v>59.929999999999993</c:v>
                </c:pt>
                <c:pt idx="50">
                  <c:v>60.371428571428567</c:v>
                </c:pt>
                <c:pt idx="51">
                  <c:v>60.812857142857141</c:v>
                </c:pt>
                <c:pt idx="52">
                  <c:v>61.254285714285714</c:v>
                </c:pt>
                <c:pt idx="53">
                  <c:v>61.695714285714281</c:v>
                </c:pt>
                <c:pt idx="54">
                  <c:v>62.137142857142855</c:v>
                </c:pt>
                <c:pt idx="55">
                  <c:v>62.578571428571422</c:v>
                </c:pt>
                <c:pt idx="56">
                  <c:v>63.019999999999996</c:v>
                </c:pt>
                <c:pt idx="57">
                  <c:v>63.46142857142857</c:v>
                </c:pt>
                <c:pt idx="58">
                  <c:v>63.902857142857144</c:v>
                </c:pt>
                <c:pt idx="59">
                  <c:v>64.344285714285718</c:v>
                </c:pt>
                <c:pt idx="60">
                  <c:v>64.785714285714278</c:v>
                </c:pt>
                <c:pt idx="61">
                  <c:v>65.227142857142852</c:v>
                </c:pt>
                <c:pt idx="62">
                  <c:v>65.668571428571425</c:v>
                </c:pt>
                <c:pt idx="63">
                  <c:v>66.11</c:v>
                </c:pt>
                <c:pt idx="64">
                  <c:v>66.551428571428573</c:v>
                </c:pt>
                <c:pt idx="65">
                  <c:v>66.992857142857133</c:v>
                </c:pt>
                <c:pt idx="66">
                  <c:v>67.434285714285707</c:v>
                </c:pt>
                <c:pt idx="67">
                  <c:v>67.875714285714281</c:v>
                </c:pt>
                <c:pt idx="68">
                  <c:v>68.317142857142855</c:v>
                </c:pt>
                <c:pt idx="69">
                  <c:v>68.758571428571429</c:v>
                </c:pt>
                <c:pt idx="70">
                  <c:v>69.199999999999989</c:v>
                </c:pt>
                <c:pt idx="71">
                  <c:v>69.641428571428563</c:v>
                </c:pt>
                <c:pt idx="72">
                  <c:v>70.082857142857137</c:v>
                </c:pt>
                <c:pt idx="73">
                  <c:v>70.52428571428571</c:v>
                </c:pt>
                <c:pt idx="74">
                  <c:v>70.965714285714284</c:v>
                </c:pt>
                <c:pt idx="75">
                  <c:v>71.407142857142844</c:v>
                </c:pt>
                <c:pt idx="76">
                  <c:v>71.848571428571432</c:v>
                </c:pt>
                <c:pt idx="77">
                  <c:v>72.289999999999992</c:v>
                </c:pt>
                <c:pt idx="78">
                  <c:v>72.731428571428566</c:v>
                </c:pt>
                <c:pt idx="79">
                  <c:v>73.17285714285714</c:v>
                </c:pt>
                <c:pt idx="80">
                  <c:v>73.614285714285714</c:v>
                </c:pt>
                <c:pt idx="81">
                  <c:v>74.055714285714288</c:v>
                </c:pt>
                <c:pt idx="82">
                  <c:v>74.497142857142848</c:v>
                </c:pt>
                <c:pt idx="83">
                  <c:v>74.938571428571436</c:v>
                </c:pt>
                <c:pt idx="84">
                  <c:v>75.38</c:v>
                </c:pt>
                <c:pt idx="85">
                  <c:v>75.821428571428555</c:v>
                </c:pt>
                <c:pt idx="86">
                  <c:v>76.262857142857143</c:v>
                </c:pt>
                <c:pt idx="87">
                  <c:v>76.704285714285703</c:v>
                </c:pt>
                <c:pt idx="88">
                  <c:v>77.145714285714277</c:v>
                </c:pt>
                <c:pt idx="89">
                  <c:v>77.587142857142851</c:v>
                </c:pt>
                <c:pt idx="90">
                  <c:v>78.028571428571425</c:v>
                </c:pt>
                <c:pt idx="91">
                  <c:v>78.47</c:v>
                </c:pt>
                <c:pt idx="92">
                  <c:v>78.911428571428559</c:v>
                </c:pt>
                <c:pt idx="93">
                  <c:v>79.352857142857147</c:v>
                </c:pt>
                <c:pt idx="94">
                  <c:v>79.794285714285706</c:v>
                </c:pt>
                <c:pt idx="95">
                  <c:v>80.23571428571428</c:v>
                </c:pt>
                <c:pt idx="96">
                  <c:v>80.677142857142854</c:v>
                </c:pt>
                <c:pt idx="97">
                  <c:v>81.118571428571428</c:v>
                </c:pt>
                <c:pt idx="98">
                  <c:v>81.56</c:v>
                </c:pt>
                <c:pt idx="99">
                  <c:v>82.001428571428562</c:v>
                </c:pt>
                <c:pt idx="100">
                  <c:v>82.44285714285715</c:v>
                </c:pt>
                <c:pt idx="101">
                  <c:v>82.88428571428571</c:v>
                </c:pt>
                <c:pt idx="102">
                  <c:v>83.32571428571427</c:v>
                </c:pt>
                <c:pt idx="103">
                  <c:v>83.767142857142858</c:v>
                </c:pt>
                <c:pt idx="104">
                  <c:v>84.208571428571418</c:v>
                </c:pt>
                <c:pt idx="105">
                  <c:v>84.649999999999991</c:v>
                </c:pt>
                <c:pt idx="106">
                  <c:v>85.091428571428565</c:v>
                </c:pt>
                <c:pt idx="107">
                  <c:v>85.532857142857139</c:v>
                </c:pt>
                <c:pt idx="108">
                  <c:v>85.974285714285713</c:v>
                </c:pt>
                <c:pt idx="109">
                  <c:v>86.415714285714273</c:v>
                </c:pt>
                <c:pt idx="110">
                  <c:v>86.857142857142847</c:v>
                </c:pt>
                <c:pt idx="111">
                  <c:v>87.298571428571421</c:v>
                </c:pt>
                <c:pt idx="112">
                  <c:v>87.74</c:v>
                </c:pt>
                <c:pt idx="113">
                  <c:v>88.181428571428569</c:v>
                </c:pt>
                <c:pt idx="114">
                  <c:v>88.622857142857129</c:v>
                </c:pt>
                <c:pt idx="115">
                  <c:v>89.064285714285703</c:v>
                </c:pt>
                <c:pt idx="116">
                  <c:v>89.505714285714276</c:v>
                </c:pt>
                <c:pt idx="117">
                  <c:v>89.947142857142865</c:v>
                </c:pt>
                <c:pt idx="118">
                  <c:v>90.388571428571424</c:v>
                </c:pt>
                <c:pt idx="119">
                  <c:v>90.83</c:v>
                </c:pt>
                <c:pt idx="120">
                  <c:v>91.271428571428572</c:v>
                </c:pt>
                <c:pt idx="121">
                  <c:v>91.712857142857132</c:v>
                </c:pt>
                <c:pt idx="122">
                  <c:v>92.154285714285706</c:v>
                </c:pt>
                <c:pt idx="123">
                  <c:v>92.59571428571428</c:v>
                </c:pt>
                <c:pt idx="124">
                  <c:v>93.037142857142854</c:v>
                </c:pt>
                <c:pt idx="125">
                  <c:v>93.478571428571428</c:v>
                </c:pt>
                <c:pt idx="126">
                  <c:v>93.919999999999987</c:v>
                </c:pt>
                <c:pt idx="127">
                  <c:v>94.361428571428561</c:v>
                </c:pt>
                <c:pt idx="128">
                  <c:v>94.802857142857135</c:v>
                </c:pt>
                <c:pt idx="129">
                  <c:v>95.244285714285695</c:v>
                </c:pt>
                <c:pt idx="130">
                  <c:v>95.685714285714283</c:v>
                </c:pt>
                <c:pt idx="131">
                  <c:v>96.127142857142857</c:v>
                </c:pt>
                <c:pt idx="132">
                  <c:v>96.568571428571431</c:v>
                </c:pt>
                <c:pt idx="133">
                  <c:v>97.009999999999991</c:v>
                </c:pt>
                <c:pt idx="134">
                  <c:v>97.451428571428565</c:v>
                </c:pt>
                <c:pt idx="135">
                  <c:v>97.892857142857139</c:v>
                </c:pt>
                <c:pt idx="136">
                  <c:v>98.334285714285699</c:v>
                </c:pt>
                <c:pt idx="137">
                  <c:v>98.775714285714287</c:v>
                </c:pt>
                <c:pt idx="138">
                  <c:v>99.217142857142846</c:v>
                </c:pt>
                <c:pt idx="139">
                  <c:v>99.658571428571435</c:v>
                </c:pt>
                <c:pt idx="140">
                  <c:v>100.1</c:v>
                </c:pt>
                <c:pt idx="141">
                  <c:v>100.54142857142855</c:v>
                </c:pt>
                <c:pt idx="142">
                  <c:v>100.98285714285714</c:v>
                </c:pt>
                <c:pt idx="143">
                  <c:v>101.4242857142857</c:v>
                </c:pt>
                <c:pt idx="144">
                  <c:v>101.86571428571429</c:v>
                </c:pt>
                <c:pt idx="145">
                  <c:v>102.30714285714285</c:v>
                </c:pt>
                <c:pt idx="146">
                  <c:v>102.74857142857142</c:v>
                </c:pt>
                <c:pt idx="147">
                  <c:v>103.19</c:v>
                </c:pt>
                <c:pt idx="148">
                  <c:v>103.63142857142856</c:v>
                </c:pt>
                <c:pt idx="149">
                  <c:v>104.07285714285713</c:v>
                </c:pt>
                <c:pt idx="150">
                  <c:v>104.51428571428571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16-4E90-A8CF-7789B181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6189871"/>
        <c:axId val="1"/>
      </c:scatterChart>
      <c:valAx>
        <c:axId val="122618987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6189871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1</xdr:row>
      <xdr:rowOff>120650</xdr:rowOff>
    </xdr:from>
    <xdr:to>
      <xdr:col>12</xdr:col>
      <xdr:colOff>488950</xdr:colOff>
      <xdr:row>30</xdr:row>
      <xdr:rowOff>19050</xdr:rowOff>
    </xdr:to>
    <xdr:graphicFrame macro="">
      <xdr:nvGraphicFramePr>
        <xdr:cNvPr id="2740" name="Chart 2">
          <a:extLst>
            <a:ext uri="{FF2B5EF4-FFF2-40B4-BE49-F238E27FC236}">
              <a16:creationId xmlns:a16="http://schemas.microsoft.com/office/drawing/2014/main" id="{FD946246-0131-01B1-8271-08214A5F3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577850</xdr:colOff>
      <xdr:row>10</xdr:row>
      <xdr:rowOff>62230</xdr:rowOff>
    </xdr:from>
    <xdr:to>
      <xdr:col>1</xdr:col>
      <xdr:colOff>1479550</xdr:colOff>
      <xdr:row>12</xdr:row>
      <xdr:rowOff>61066</xdr:rowOff>
    </xdr:to>
    <xdr:sp macro="" textlink="">
      <xdr:nvSpPr>
        <xdr:cNvPr id="2051" name="Text Box 3">
          <a:extLst>
            <a:ext uri="{FF2B5EF4-FFF2-40B4-BE49-F238E27FC236}">
              <a16:creationId xmlns:a16="http://schemas.microsoft.com/office/drawing/2014/main" id="{5524BA9A-AF2E-5272-7BB2-E385B97D8579}"/>
            </a:ext>
          </a:extLst>
        </xdr:cNvPr>
        <xdr:cNvSpPr txBox="1">
          <a:spLocks noChangeArrowheads="1"/>
        </xdr:cNvSpPr>
      </xdr:nvSpPr>
      <xdr:spPr bwMode="auto">
        <a:xfrm>
          <a:off x="807720" y="1874520"/>
          <a:ext cx="876300" cy="327660"/>
        </a:xfrm>
        <a:prstGeom prst="rect">
          <a:avLst/>
        </a:prstGeom>
        <a:solidFill>
          <a:srgbClr val="FFFF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Input variables here</a:t>
          </a:r>
        </a:p>
      </xdr:txBody>
    </xdr:sp>
    <xdr:clientData/>
  </xdr:twoCellAnchor>
  <xdr:twoCellAnchor>
    <xdr:from>
      <xdr:col>1</xdr:col>
      <xdr:colOff>1466850</xdr:colOff>
      <xdr:row>7</xdr:row>
      <xdr:rowOff>114300</xdr:rowOff>
    </xdr:from>
    <xdr:to>
      <xdr:col>2</xdr:col>
      <xdr:colOff>266700</xdr:colOff>
      <xdr:row>12</xdr:row>
      <xdr:rowOff>38100</xdr:rowOff>
    </xdr:to>
    <xdr:sp macro="" textlink="">
      <xdr:nvSpPr>
        <xdr:cNvPr id="2742" name="Line 4">
          <a:extLst>
            <a:ext uri="{FF2B5EF4-FFF2-40B4-BE49-F238E27FC236}">
              <a16:creationId xmlns:a16="http://schemas.microsoft.com/office/drawing/2014/main" id="{BDE77D88-1599-B889-C2A5-BA18FF1D6946}"/>
            </a:ext>
          </a:extLst>
        </xdr:cNvPr>
        <xdr:cNvSpPr>
          <a:spLocks noChangeShapeType="1"/>
        </xdr:cNvSpPr>
      </xdr:nvSpPr>
      <xdr:spPr bwMode="auto">
        <a:xfrm flipV="1">
          <a:off x="1708150" y="1384300"/>
          <a:ext cx="698500" cy="7429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82550</xdr:colOff>
      <xdr:row>24</xdr:row>
      <xdr:rowOff>76200</xdr:rowOff>
    </xdr:from>
    <xdr:to>
      <xdr:col>1</xdr:col>
      <xdr:colOff>975974</xdr:colOff>
      <xdr:row>26</xdr:row>
      <xdr:rowOff>62256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FAD56AD8-7BE3-18C2-E048-85A0F1757120}"/>
            </a:ext>
          </a:extLst>
        </xdr:cNvPr>
        <xdr:cNvSpPr txBox="1">
          <a:spLocks noChangeArrowheads="1"/>
        </xdr:cNvSpPr>
      </xdr:nvSpPr>
      <xdr:spPr bwMode="auto">
        <a:xfrm>
          <a:off x="312420" y="4297680"/>
          <a:ext cx="883920" cy="327660"/>
        </a:xfrm>
        <a:prstGeom prst="rect">
          <a:avLst/>
        </a:prstGeom>
        <a:solidFill>
          <a:srgbClr val="FFFF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Results appear here</a:t>
          </a:r>
        </a:p>
      </xdr:txBody>
    </xdr:sp>
    <xdr:clientData/>
  </xdr:twoCellAnchor>
  <xdr:twoCellAnchor>
    <xdr:from>
      <xdr:col>1</xdr:col>
      <xdr:colOff>952500</xdr:colOff>
      <xdr:row>23</xdr:row>
      <xdr:rowOff>19050</xdr:rowOff>
    </xdr:from>
    <xdr:to>
      <xdr:col>1</xdr:col>
      <xdr:colOff>1828800</xdr:colOff>
      <xdr:row>24</xdr:row>
      <xdr:rowOff>82550</xdr:rowOff>
    </xdr:to>
    <xdr:sp macro="" textlink="">
      <xdr:nvSpPr>
        <xdr:cNvPr id="2744" name="Line 6">
          <a:extLst>
            <a:ext uri="{FF2B5EF4-FFF2-40B4-BE49-F238E27FC236}">
              <a16:creationId xmlns:a16="http://schemas.microsoft.com/office/drawing/2014/main" id="{1FD86087-4EE7-2BE1-940B-CE36221C434F}"/>
            </a:ext>
          </a:extLst>
        </xdr:cNvPr>
        <xdr:cNvSpPr>
          <a:spLocks noChangeShapeType="1"/>
        </xdr:cNvSpPr>
      </xdr:nvSpPr>
      <xdr:spPr bwMode="auto">
        <a:xfrm flipV="1">
          <a:off x="1193800" y="3937000"/>
          <a:ext cx="876300" cy="2286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958850</xdr:colOff>
      <xdr:row>16</xdr:row>
      <xdr:rowOff>146050</xdr:rowOff>
    </xdr:from>
    <xdr:to>
      <xdr:col>1</xdr:col>
      <xdr:colOff>1866900</xdr:colOff>
      <xdr:row>24</xdr:row>
      <xdr:rowOff>95250</xdr:rowOff>
    </xdr:to>
    <xdr:sp macro="" textlink="">
      <xdr:nvSpPr>
        <xdr:cNvPr id="2745" name="Line 7">
          <a:extLst>
            <a:ext uri="{FF2B5EF4-FFF2-40B4-BE49-F238E27FC236}">
              <a16:creationId xmlns:a16="http://schemas.microsoft.com/office/drawing/2014/main" id="{06C865E5-8598-5399-7909-5C162C866F7B}"/>
            </a:ext>
          </a:extLst>
        </xdr:cNvPr>
        <xdr:cNvSpPr>
          <a:spLocks noChangeShapeType="1"/>
        </xdr:cNvSpPr>
      </xdr:nvSpPr>
      <xdr:spPr bwMode="auto">
        <a:xfrm flipV="1">
          <a:off x="1200150" y="2901950"/>
          <a:ext cx="908050" cy="127635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3</xdr:col>
      <xdr:colOff>38100</xdr:colOff>
      <xdr:row>24</xdr:row>
      <xdr:rowOff>100330</xdr:rowOff>
    </xdr:from>
    <xdr:to>
      <xdr:col>4</xdr:col>
      <xdr:colOff>11430</xdr:colOff>
      <xdr:row>26</xdr:row>
      <xdr:rowOff>99166</xdr:rowOff>
    </xdr:to>
    <xdr:sp macro="" textlink="">
      <xdr:nvSpPr>
        <xdr:cNvPr id="2056" name="Text Box 8">
          <a:extLst>
            <a:ext uri="{FF2B5EF4-FFF2-40B4-BE49-F238E27FC236}">
              <a16:creationId xmlns:a16="http://schemas.microsoft.com/office/drawing/2014/main" id="{E108E030-DAC8-D19C-5C61-2EE981FD8B83}"/>
            </a:ext>
          </a:extLst>
        </xdr:cNvPr>
        <xdr:cNvSpPr txBox="1">
          <a:spLocks noChangeArrowheads="1"/>
        </xdr:cNvSpPr>
      </xdr:nvSpPr>
      <xdr:spPr bwMode="auto">
        <a:xfrm>
          <a:off x="2849880" y="4328160"/>
          <a:ext cx="868680" cy="327660"/>
        </a:xfrm>
        <a:prstGeom prst="rect">
          <a:avLst/>
        </a:prstGeom>
        <a:solidFill>
          <a:srgbClr val="FFFFFF"/>
        </a:solidFill>
        <a:ln w="952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Breakeven appears here</a:t>
          </a:r>
        </a:p>
      </xdr:txBody>
    </xdr:sp>
    <xdr:clientData/>
  </xdr:twoCellAnchor>
  <xdr:twoCellAnchor>
    <xdr:from>
      <xdr:col>4</xdr:col>
      <xdr:colOff>317500</xdr:colOff>
      <xdr:row>24</xdr:row>
      <xdr:rowOff>133350</xdr:rowOff>
    </xdr:from>
    <xdr:to>
      <xdr:col>6</xdr:col>
      <xdr:colOff>31750</xdr:colOff>
      <xdr:row>25</xdr:row>
      <xdr:rowOff>76200</xdr:rowOff>
    </xdr:to>
    <xdr:sp macro="" textlink="">
      <xdr:nvSpPr>
        <xdr:cNvPr id="2747" name="Line 9">
          <a:extLst>
            <a:ext uri="{FF2B5EF4-FFF2-40B4-BE49-F238E27FC236}">
              <a16:creationId xmlns:a16="http://schemas.microsoft.com/office/drawing/2014/main" id="{3B465964-ECBE-19B5-9F86-1352786F61EE}"/>
            </a:ext>
          </a:extLst>
        </xdr:cNvPr>
        <xdr:cNvSpPr>
          <a:spLocks noChangeShapeType="1"/>
        </xdr:cNvSpPr>
      </xdr:nvSpPr>
      <xdr:spPr bwMode="auto">
        <a:xfrm flipV="1">
          <a:off x="4171950" y="4216400"/>
          <a:ext cx="1060450" cy="1016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603250</xdr:colOff>
      <xdr:row>0</xdr:row>
      <xdr:rowOff>6350</xdr:rowOff>
    </xdr:from>
    <xdr:to>
      <xdr:col>1</xdr:col>
      <xdr:colOff>571500</xdr:colOff>
      <xdr:row>1</xdr:row>
      <xdr:rowOff>101600</xdr:rowOff>
    </xdr:to>
    <xdr:pic>
      <xdr:nvPicPr>
        <xdr:cNvPr id="2748" name="Picture 10" descr="A1">
          <a:extLst>
            <a:ext uri="{FF2B5EF4-FFF2-40B4-BE49-F238E27FC236}">
              <a16:creationId xmlns:a16="http://schemas.microsoft.com/office/drawing/2014/main" id="{0EBF5450-BD59-9E31-5A40-A50BB8C49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6350"/>
          <a:ext cx="571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1479550</xdr:colOff>
      <xdr:row>3</xdr:row>
      <xdr:rowOff>76200</xdr:rowOff>
    </xdr:from>
    <xdr:to>
      <xdr:col>2</xdr:col>
      <xdr:colOff>228600</xdr:colOff>
      <xdr:row>12</xdr:row>
      <xdr:rowOff>25400</xdr:rowOff>
    </xdr:to>
    <xdr:sp macro="" textlink="">
      <xdr:nvSpPr>
        <xdr:cNvPr id="2749" name="Line 11">
          <a:extLst>
            <a:ext uri="{FF2B5EF4-FFF2-40B4-BE49-F238E27FC236}">
              <a16:creationId xmlns:a16="http://schemas.microsoft.com/office/drawing/2014/main" id="{22B7DE0E-999A-4559-0587-9B224634ACDF}"/>
            </a:ext>
          </a:extLst>
        </xdr:cNvPr>
        <xdr:cNvSpPr>
          <a:spLocks noChangeShapeType="1"/>
        </xdr:cNvSpPr>
      </xdr:nvSpPr>
      <xdr:spPr bwMode="auto">
        <a:xfrm flipV="1">
          <a:off x="1720850" y="679450"/>
          <a:ext cx="647700" cy="143510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yorkgasprices.com/Retail_Price_Chart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4E632-D0EE-482A-A847-35E5E5BC1023}">
  <dimension ref="B1:M38"/>
  <sheetViews>
    <sheetView tabSelected="1" zoomScale="60" zoomScaleNormal="60" workbookViewId="0">
      <selection activeCell="C17" sqref="C17"/>
    </sheetView>
  </sheetViews>
  <sheetFormatPr defaultRowHeight="12.75" x14ac:dyDescent="0.2"/>
  <cols>
    <col min="1" max="1" width="3.42578125" customWidth="1"/>
    <col min="2" max="2" width="27.140625" customWidth="1"/>
    <col min="3" max="3" width="11.28515625" customWidth="1"/>
    <col min="4" max="4" width="13.28515625" customWidth="1"/>
    <col min="5" max="5" width="10.5703125" customWidth="1"/>
  </cols>
  <sheetData>
    <row r="1" spans="2:13" ht="21" customHeight="1" x14ac:dyDescent="0.25">
      <c r="B1" s="47" t="s">
        <v>15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ht="13.5" thickBot="1" x14ac:dyDescent="0.25"/>
    <row r="3" spans="2:13" ht="13.5" thickBot="1" x14ac:dyDescent="0.25">
      <c r="B3" s="45" t="s">
        <v>13</v>
      </c>
      <c r="C3" s="50"/>
    </row>
    <row r="4" spans="2:13" ht="13.5" thickTop="1" x14ac:dyDescent="0.2">
      <c r="B4" s="34" t="s">
        <v>0</v>
      </c>
      <c r="C4" s="42">
        <v>100</v>
      </c>
    </row>
    <row r="5" spans="2:13" x14ac:dyDescent="0.2">
      <c r="B5" s="34" t="s">
        <v>1</v>
      </c>
      <c r="C5" s="43">
        <v>1</v>
      </c>
    </row>
    <row r="6" spans="2:13" x14ac:dyDescent="0.2">
      <c r="B6" s="3" t="s">
        <v>17</v>
      </c>
      <c r="C6" s="37">
        <v>38.299999999999997</v>
      </c>
    </row>
    <row r="7" spans="2:13" x14ac:dyDescent="0.2">
      <c r="B7" s="3"/>
      <c r="C7" s="10"/>
    </row>
    <row r="8" spans="2:13" x14ac:dyDescent="0.2">
      <c r="B8" s="35" t="s">
        <v>31</v>
      </c>
      <c r="C8" s="44">
        <v>3.09</v>
      </c>
      <c r="D8" s="36" t="s">
        <v>30</v>
      </c>
    </row>
    <row r="9" spans="2:13" x14ac:dyDescent="0.2">
      <c r="B9" s="3" t="s">
        <v>2</v>
      </c>
      <c r="C9" s="38">
        <v>0.7</v>
      </c>
      <c r="F9" s="1"/>
    </row>
    <row r="10" spans="2:13" ht="13.5" thickBot="1" x14ac:dyDescent="0.25">
      <c r="B10" s="5" t="s">
        <v>8</v>
      </c>
      <c r="C10" s="39">
        <v>35</v>
      </c>
    </row>
    <row r="11" spans="2:13" x14ac:dyDescent="0.2">
      <c r="C11" s="2"/>
    </row>
    <row r="13" spans="2:13" ht="13.5" thickBot="1" x14ac:dyDescent="0.25"/>
    <row r="14" spans="2:13" ht="13.5" thickBot="1" x14ac:dyDescent="0.25">
      <c r="B14" s="45" t="s">
        <v>14</v>
      </c>
      <c r="C14" s="50"/>
    </row>
    <row r="15" spans="2:13" ht="13.5" thickTop="1" x14ac:dyDescent="0.2">
      <c r="B15" s="3"/>
      <c r="C15" s="4"/>
    </row>
    <row r="16" spans="2:13" x14ac:dyDescent="0.2">
      <c r="B16" s="48" t="s">
        <v>3</v>
      </c>
      <c r="C16" s="49"/>
    </row>
    <row r="17" spans="2:12" x14ac:dyDescent="0.2">
      <c r="B17" s="3" t="s">
        <v>7</v>
      </c>
      <c r="C17" s="41">
        <f>C4*C9</f>
        <v>70</v>
      </c>
    </row>
    <row r="18" spans="2:12" ht="13.5" thickBot="1" x14ac:dyDescent="0.25">
      <c r="B18" s="7"/>
      <c r="C18" s="8"/>
    </row>
    <row r="19" spans="2:12" ht="13.5" thickTop="1" x14ac:dyDescent="0.2">
      <c r="B19" s="48" t="s">
        <v>4</v>
      </c>
      <c r="C19" s="49"/>
    </row>
    <row r="20" spans="2:12" x14ac:dyDescent="0.2">
      <c r="B20" s="3" t="s">
        <v>5</v>
      </c>
      <c r="C20" s="9">
        <f>C5*C6</f>
        <v>38.299999999999997</v>
      </c>
    </row>
    <row r="21" spans="2:12" x14ac:dyDescent="0.2">
      <c r="B21" s="3"/>
      <c r="C21" s="9"/>
    </row>
    <row r="22" spans="2:12" ht="15" x14ac:dyDescent="0.35">
      <c r="B22" s="3" t="s">
        <v>6</v>
      </c>
      <c r="C22" s="40">
        <f>C4/C10*C8</f>
        <v>8.8285714285714292</v>
      </c>
    </row>
    <row r="23" spans="2:12" x14ac:dyDescent="0.2">
      <c r="B23" s="3" t="s">
        <v>9</v>
      </c>
      <c r="C23" s="41">
        <f>SUM(C20:C22)</f>
        <v>47.128571428571426</v>
      </c>
    </row>
    <row r="24" spans="2:12" ht="13.5" thickBot="1" x14ac:dyDescent="0.25">
      <c r="B24" s="5"/>
      <c r="C24" s="6"/>
    </row>
    <row r="25" spans="2:12" x14ac:dyDescent="0.2">
      <c r="C25" s="2"/>
    </row>
    <row r="26" spans="2:12" x14ac:dyDescent="0.2">
      <c r="B26" s="11" t="s">
        <v>19</v>
      </c>
      <c r="C26" s="12">
        <f>C17-C23</f>
        <v>22.871428571428574</v>
      </c>
    </row>
    <row r="27" spans="2:12" x14ac:dyDescent="0.2">
      <c r="C27" s="2"/>
    </row>
    <row r="29" spans="2:12" x14ac:dyDescent="0.2">
      <c r="B29" s="31" t="s">
        <v>33</v>
      </c>
      <c r="D29" s="14"/>
    </row>
    <row r="30" spans="2:12" x14ac:dyDescent="0.2">
      <c r="D30" s="14"/>
    </row>
    <row r="31" spans="2:12" ht="13.5" thickBot="1" x14ac:dyDescent="0.25">
      <c r="D31" s="14"/>
    </row>
    <row r="32" spans="2:12" ht="13.5" thickBot="1" x14ac:dyDescent="0.25">
      <c r="B32" s="45" t="s">
        <v>16</v>
      </c>
      <c r="C32" s="46"/>
      <c r="D32" s="19"/>
      <c r="E32" s="28" t="s">
        <v>24</v>
      </c>
      <c r="F32" s="20"/>
      <c r="G32" s="20"/>
      <c r="H32" s="21"/>
      <c r="I32" s="22"/>
      <c r="J32" s="22"/>
      <c r="K32" s="22"/>
      <c r="L32" s="22"/>
    </row>
    <row r="33" spans="2:13" ht="13.5" thickTop="1" x14ac:dyDescent="0.2">
      <c r="B33" s="17" t="s">
        <v>21</v>
      </c>
      <c r="C33" s="16">
        <v>36.380000000000003</v>
      </c>
      <c r="D33" s="29" t="s">
        <v>25</v>
      </c>
      <c r="E33" s="23">
        <v>7</v>
      </c>
      <c r="F33" s="24" t="s">
        <v>26</v>
      </c>
      <c r="G33" s="24"/>
      <c r="H33" s="25"/>
      <c r="I33" s="25"/>
      <c r="J33" s="25"/>
      <c r="K33" s="25"/>
      <c r="L33" s="25"/>
      <c r="M33" s="26"/>
    </row>
    <row r="34" spans="2:13" x14ac:dyDescent="0.2">
      <c r="B34" s="17" t="s">
        <v>22</v>
      </c>
      <c r="C34" s="16">
        <v>38.299999999999997</v>
      </c>
      <c r="D34" s="29" t="s">
        <v>25</v>
      </c>
      <c r="E34" s="23">
        <v>7</v>
      </c>
      <c r="F34" s="24" t="s">
        <v>28</v>
      </c>
      <c r="G34" s="24"/>
      <c r="H34" s="25"/>
      <c r="I34" s="25"/>
      <c r="J34" s="25"/>
      <c r="K34" s="25"/>
      <c r="L34" s="25"/>
      <c r="M34" s="26"/>
    </row>
    <row r="35" spans="2:13" ht="13.5" thickBot="1" x14ac:dyDescent="0.25">
      <c r="B35" s="5" t="s">
        <v>18</v>
      </c>
      <c r="C35" s="18">
        <v>41.34</v>
      </c>
      <c r="D35" s="29" t="s">
        <v>25</v>
      </c>
      <c r="E35" s="23">
        <v>23</v>
      </c>
      <c r="F35" s="24" t="s">
        <v>23</v>
      </c>
      <c r="G35" s="24"/>
      <c r="H35" s="27"/>
      <c r="I35" s="25"/>
      <c r="J35" s="25"/>
      <c r="K35" s="25"/>
      <c r="L35" s="25"/>
      <c r="M35" s="26"/>
    </row>
    <row r="36" spans="2:13" x14ac:dyDescent="0.2">
      <c r="B36" s="15" t="s">
        <v>20</v>
      </c>
      <c r="D36" s="30" t="s">
        <v>25</v>
      </c>
      <c r="E36" s="23">
        <v>15</v>
      </c>
      <c r="F36" s="24" t="s">
        <v>27</v>
      </c>
    </row>
    <row r="37" spans="2:13" x14ac:dyDescent="0.2">
      <c r="B37" s="15"/>
    </row>
    <row r="38" spans="2:13" x14ac:dyDescent="0.2">
      <c r="B38" s="33" t="s">
        <v>32</v>
      </c>
      <c r="E38" s="32" t="s">
        <v>29</v>
      </c>
    </row>
  </sheetData>
  <sheetProtection sheet="1" objects="1" scenarios="1"/>
  <mergeCells count="6">
    <mergeCell ref="B32:C32"/>
    <mergeCell ref="B1:M1"/>
    <mergeCell ref="B16:C16"/>
    <mergeCell ref="B19:C19"/>
    <mergeCell ref="B3:C3"/>
    <mergeCell ref="B14:C14"/>
  </mergeCells>
  <phoneticPr fontId="0" type="noConversion"/>
  <hyperlinks>
    <hyperlink ref="E38" r:id="rId1" xr:uid="{EBAB9628-D10F-41B1-ABE0-65B06658B27F}"/>
  </hyperlinks>
  <pageMargins left="0.25" right="0.25" top="1" bottom="1" header="0.5" footer="0.5"/>
  <pageSetup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F0703-F4E6-4E92-AB2E-7BC3CCBF9E92}">
  <dimension ref="C3:F154"/>
  <sheetViews>
    <sheetView workbookViewId="0">
      <selection activeCell="A2" sqref="A2"/>
    </sheetView>
  </sheetViews>
  <sheetFormatPr defaultRowHeight="12.75" x14ac:dyDescent="0.2"/>
  <cols>
    <col min="6" max="6" width="16.7109375" customWidth="1"/>
  </cols>
  <sheetData>
    <row r="3" spans="3:6" x14ac:dyDescent="0.2">
      <c r="C3" s="13" t="s">
        <v>10</v>
      </c>
      <c r="D3" s="13" t="s">
        <v>11</v>
      </c>
      <c r="E3" s="13" t="s">
        <v>12</v>
      </c>
      <c r="F3" s="13" t="s">
        <v>19</v>
      </c>
    </row>
    <row r="4" spans="3:6" x14ac:dyDescent="0.2">
      <c r="C4">
        <v>0</v>
      </c>
      <c r="D4" s="1">
        <f>C4*'Main Calculator'!$C$9</f>
        <v>0</v>
      </c>
      <c r="E4" s="1">
        <f>'Main Calculator'!$C$6*'Main Calculator'!$C$5+(C4/'Main Calculator'!$C$10*'Main Calculator'!$C$8)</f>
        <v>38.299999999999997</v>
      </c>
    </row>
    <row r="5" spans="3:6" x14ac:dyDescent="0.2">
      <c r="C5">
        <v>5</v>
      </c>
      <c r="D5" s="1">
        <f>C5*'Main Calculator'!$C$9</f>
        <v>3.5</v>
      </c>
      <c r="E5" s="1">
        <f>'Main Calculator'!$C$6*'Main Calculator'!$C$5+(C5/'Main Calculator'!$C$10*'Main Calculator'!$C$8)</f>
        <v>38.741428571428571</v>
      </c>
      <c r="F5" s="1">
        <f>D5-E5</f>
        <v>-35.241428571428571</v>
      </c>
    </row>
    <row r="6" spans="3:6" x14ac:dyDescent="0.2">
      <c r="C6">
        <v>10</v>
      </c>
      <c r="D6" s="1">
        <f>C6*'Main Calculator'!$C$9</f>
        <v>7</v>
      </c>
      <c r="E6" s="1">
        <f>'Main Calculator'!$C$6*'Main Calculator'!$C$5+(C6/'Main Calculator'!$C$10*'Main Calculator'!$C$8)</f>
        <v>39.182857142857138</v>
      </c>
      <c r="F6" s="1">
        <f t="shared" ref="F6:F69" si="0">D6-E6</f>
        <v>-32.182857142857138</v>
      </c>
    </row>
    <row r="7" spans="3:6" x14ac:dyDescent="0.2">
      <c r="C7">
        <v>15</v>
      </c>
      <c r="D7" s="1">
        <f>C7*'Main Calculator'!$C$9</f>
        <v>10.5</v>
      </c>
      <c r="E7" s="1">
        <f>'Main Calculator'!$C$6*'Main Calculator'!$C$5+(C7/'Main Calculator'!$C$10*'Main Calculator'!$C$8)</f>
        <v>39.624285714285712</v>
      </c>
      <c r="F7" s="1">
        <f t="shared" si="0"/>
        <v>-29.124285714285712</v>
      </c>
    </row>
    <row r="8" spans="3:6" x14ac:dyDescent="0.2">
      <c r="C8">
        <v>20</v>
      </c>
      <c r="D8" s="1">
        <f>C8*'Main Calculator'!$C$9</f>
        <v>14</v>
      </c>
      <c r="E8" s="1">
        <f>'Main Calculator'!$C$6*'Main Calculator'!$C$5+(C8/'Main Calculator'!$C$10*'Main Calculator'!$C$8)</f>
        <v>40.065714285714286</v>
      </c>
      <c r="F8" s="1">
        <f t="shared" si="0"/>
        <v>-26.065714285714286</v>
      </c>
    </row>
    <row r="9" spans="3:6" x14ac:dyDescent="0.2">
      <c r="C9">
        <v>25</v>
      </c>
      <c r="D9" s="1">
        <f>C9*'Main Calculator'!$C$9</f>
        <v>17.5</v>
      </c>
      <c r="E9" s="1">
        <f>'Main Calculator'!$C$6*'Main Calculator'!$C$5+(C9/'Main Calculator'!$C$10*'Main Calculator'!$C$8)</f>
        <v>40.507142857142853</v>
      </c>
      <c r="F9" s="1">
        <f t="shared" si="0"/>
        <v>-23.007142857142853</v>
      </c>
    </row>
    <row r="10" spans="3:6" x14ac:dyDescent="0.2">
      <c r="C10">
        <v>30</v>
      </c>
      <c r="D10" s="1">
        <f>C10*'Main Calculator'!$C$9</f>
        <v>21</v>
      </c>
      <c r="E10" s="1">
        <f>'Main Calculator'!$C$6*'Main Calculator'!$C$5+(C10/'Main Calculator'!$C$10*'Main Calculator'!$C$8)</f>
        <v>40.948571428571427</v>
      </c>
      <c r="F10" s="1">
        <f t="shared" si="0"/>
        <v>-19.948571428571427</v>
      </c>
    </row>
    <row r="11" spans="3:6" x14ac:dyDescent="0.2">
      <c r="C11">
        <v>35</v>
      </c>
      <c r="D11" s="1">
        <f>C11*'Main Calculator'!$C$9</f>
        <v>24.5</v>
      </c>
      <c r="E11" s="1">
        <f>'Main Calculator'!$C$6*'Main Calculator'!$C$5+(C11/'Main Calculator'!$C$10*'Main Calculator'!$C$8)</f>
        <v>41.39</v>
      </c>
      <c r="F11" s="1">
        <f t="shared" si="0"/>
        <v>-16.89</v>
      </c>
    </row>
    <row r="12" spans="3:6" x14ac:dyDescent="0.2">
      <c r="C12">
        <v>40</v>
      </c>
      <c r="D12" s="1">
        <f>C12*'Main Calculator'!$C$9</f>
        <v>28</v>
      </c>
      <c r="E12" s="1">
        <f>'Main Calculator'!$C$6*'Main Calculator'!$C$5+(C12/'Main Calculator'!$C$10*'Main Calculator'!$C$8)</f>
        <v>41.831428571428567</v>
      </c>
      <c r="F12" s="1">
        <f t="shared" si="0"/>
        <v>-13.831428571428567</v>
      </c>
    </row>
    <row r="13" spans="3:6" x14ac:dyDescent="0.2">
      <c r="C13">
        <v>45</v>
      </c>
      <c r="D13" s="1">
        <f>C13*'Main Calculator'!$C$9</f>
        <v>31.499999999999996</v>
      </c>
      <c r="E13" s="1">
        <f>'Main Calculator'!$C$6*'Main Calculator'!$C$5+(C13/'Main Calculator'!$C$10*'Main Calculator'!$C$8)</f>
        <v>42.272857142857141</v>
      </c>
      <c r="F13" s="1">
        <f t="shared" si="0"/>
        <v>-10.772857142857145</v>
      </c>
    </row>
    <row r="14" spans="3:6" x14ac:dyDescent="0.2">
      <c r="C14">
        <v>50</v>
      </c>
      <c r="D14" s="1">
        <f>C14*'Main Calculator'!$C$9</f>
        <v>35</v>
      </c>
      <c r="E14" s="1">
        <f>'Main Calculator'!$C$6*'Main Calculator'!$C$5+(C14/'Main Calculator'!$C$10*'Main Calculator'!$C$8)</f>
        <v>42.714285714285708</v>
      </c>
      <c r="F14" s="1">
        <f t="shared" si="0"/>
        <v>-7.7142857142857082</v>
      </c>
    </row>
    <row r="15" spans="3:6" x14ac:dyDescent="0.2">
      <c r="C15">
        <v>55</v>
      </c>
      <c r="D15" s="1">
        <f>C15*'Main Calculator'!$C$9</f>
        <v>38.5</v>
      </c>
      <c r="E15" s="1">
        <f>'Main Calculator'!$C$6*'Main Calculator'!$C$5+(C15/'Main Calculator'!$C$10*'Main Calculator'!$C$8)</f>
        <v>43.155714285714282</v>
      </c>
      <c r="F15" s="1">
        <f t="shared" si="0"/>
        <v>-4.6557142857142821</v>
      </c>
    </row>
    <row r="16" spans="3:6" x14ac:dyDescent="0.2">
      <c r="C16">
        <v>60</v>
      </c>
      <c r="D16" s="1">
        <f>C16*'Main Calculator'!$C$9</f>
        <v>42</v>
      </c>
      <c r="E16" s="1">
        <f>'Main Calculator'!$C$6*'Main Calculator'!$C$5+(C16/'Main Calculator'!$C$10*'Main Calculator'!$C$8)</f>
        <v>43.597142857142856</v>
      </c>
      <c r="F16" s="1">
        <f t="shared" si="0"/>
        <v>-1.5971428571428561</v>
      </c>
    </row>
    <row r="17" spans="3:6" x14ac:dyDescent="0.2">
      <c r="C17">
        <v>65</v>
      </c>
      <c r="D17" s="1">
        <f>C17*'Main Calculator'!$C$9</f>
        <v>45.5</v>
      </c>
      <c r="E17" s="1">
        <f>'Main Calculator'!$C$6*'Main Calculator'!$C$5+(C17/'Main Calculator'!$C$10*'Main Calculator'!$C$8)</f>
        <v>44.038571428571423</v>
      </c>
      <c r="F17" s="1">
        <f t="shared" si="0"/>
        <v>1.4614285714285771</v>
      </c>
    </row>
    <row r="18" spans="3:6" x14ac:dyDescent="0.2">
      <c r="C18">
        <v>70</v>
      </c>
      <c r="D18" s="1">
        <f>C18*'Main Calculator'!$C$9</f>
        <v>49</v>
      </c>
      <c r="E18" s="1">
        <f>'Main Calculator'!$C$6*'Main Calculator'!$C$5+(C18/'Main Calculator'!$C$10*'Main Calculator'!$C$8)</f>
        <v>44.48</v>
      </c>
      <c r="F18" s="1">
        <f t="shared" si="0"/>
        <v>4.5200000000000031</v>
      </c>
    </row>
    <row r="19" spans="3:6" x14ac:dyDescent="0.2">
      <c r="C19">
        <v>75</v>
      </c>
      <c r="D19" s="1">
        <f>C19*'Main Calculator'!$C$9</f>
        <v>52.5</v>
      </c>
      <c r="E19" s="1">
        <f>'Main Calculator'!$C$6*'Main Calculator'!$C$5+(C19/'Main Calculator'!$C$10*'Main Calculator'!$C$8)</f>
        <v>44.921428571428571</v>
      </c>
      <c r="F19" s="1">
        <f t="shared" si="0"/>
        <v>7.5785714285714292</v>
      </c>
    </row>
    <row r="20" spans="3:6" x14ac:dyDescent="0.2">
      <c r="C20">
        <v>80</v>
      </c>
      <c r="D20" s="1">
        <f>C20*'Main Calculator'!$C$9</f>
        <v>56</v>
      </c>
      <c r="E20" s="1">
        <f>'Main Calculator'!$C$6*'Main Calculator'!$C$5+(C20/'Main Calculator'!$C$10*'Main Calculator'!$C$8)</f>
        <v>45.362857142857138</v>
      </c>
      <c r="F20" s="1">
        <f t="shared" si="0"/>
        <v>10.637142857142862</v>
      </c>
    </row>
    <row r="21" spans="3:6" x14ac:dyDescent="0.2">
      <c r="C21">
        <v>85</v>
      </c>
      <c r="D21" s="1">
        <f>C21*'Main Calculator'!$C$9</f>
        <v>59.499999999999993</v>
      </c>
      <c r="E21" s="1">
        <f>'Main Calculator'!$C$6*'Main Calculator'!$C$5+(C21/'Main Calculator'!$C$10*'Main Calculator'!$C$8)</f>
        <v>45.804285714285712</v>
      </c>
      <c r="F21" s="1">
        <f t="shared" si="0"/>
        <v>13.695714285714281</v>
      </c>
    </row>
    <row r="22" spans="3:6" x14ac:dyDescent="0.2">
      <c r="C22">
        <v>90</v>
      </c>
      <c r="D22" s="1">
        <f>C22*'Main Calculator'!$C$9</f>
        <v>62.999999999999993</v>
      </c>
      <c r="E22" s="1">
        <f>'Main Calculator'!$C$6*'Main Calculator'!$C$5+(C22/'Main Calculator'!$C$10*'Main Calculator'!$C$8)</f>
        <v>46.245714285714286</v>
      </c>
      <c r="F22" s="1">
        <f t="shared" si="0"/>
        <v>16.754285714285707</v>
      </c>
    </row>
    <row r="23" spans="3:6" x14ac:dyDescent="0.2">
      <c r="C23">
        <v>95</v>
      </c>
      <c r="D23" s="1">
        <f>C23*'Main Calculator'!$C$9</f>
        <v>66.5</v>
      </c>
      <c r="E23" s="1">
        <f>'Main Calculator'!$C$6*'Main Calculator'!$C$5+(C23/'Main Calculator'!$C$10*'Main Calculator'!$C$8)</f>
        <v>46.687142857142852</v>
      </c>
      <c r="F23" s="1">
        <f t="shared" si="0"/>
        <v>19.812857142857148</v>
      </c>
    </row>
    <row r="24" spans="3:6" x14ac:dyDescent="0.2">
      <c r="C24">
        <v>100</v>
      </c>
      <c r="D24" s="1">
        <f>C24*'Main Calculator'!$C$9</f>
        <v>70</v>
      </c>
      <c r="E24" s="1">
        <f>'Main Calculator'!$C$6*'Main Calculator'!$C$5+(C24/'Main Calculator'!$C$10*'Main Calculator'!$C$8)</f>
        <v>47.128571428571426</v>
      </c>
      <c r="F24" s="1">
        <f t="shared" si="0"/>
        <v>22.871428571428574</v>
      </c>
    </row>
    <row r="25" spans="3:6" x14ac:dyDescent="0.2">
      <c r="C25">
        <v>105</v>
      </c>
      <c r="D25" s="1">
        <f>C25*'Main Calculator'!$C$9</f>
        <v>73.5</v>
      </c>
      <c r="E25" s="1">
        <f>'Main Calculator'!$C$6*'Main Calculator'!$C$5+(C25/'Main Calculator'!$C$10*'Main Calculator'!$C$8)</f>
        <v>47.569999999999993</v>
      </c>
      <c r="F25" s="1">
        <f t="shared" si="0"/>
        <v>25.930000000000007</v>
      </c>
    </row>
    <row r="26" spans="3:6" x14ac:dyDescent="0.2">
      <c r="C26">
        <v>110</v>
      </c>
      <c r="D26" s="1">
        <f>C26*'Main Calculator'!$C$9</f>
        <v>77</v>
      </c>
      <c r="E26" s="1">
        <f>'Main Calculator'!$C$6*'Main Calculator'!$C$5+(C26/'Main Calculator'!$C$10*'Main Calculator'!$C$8)</f>
        <v>48.011428571428567</v>
      </c>
      <c r="F26" s="1">
        <f t="shared" si="0"/>
        <v>28.988571428571433</v>
      </c>
    </row>
    <row r="27" spans="3:6" x14ac:dyDescent="0.2">
      <c r="C27">
        <v>115</v>
      </c>
      <c r="D27" s="1">
        <f>C27*'Main Calculator'!$C$9</f>
        <v>80.5</v>
      </c>
      <c r="E27" s="1">
        <f>'Main Calculator'!$C$6*'Main Calculator'!$C$5+(C27/'Main Calculator'!$C$10*'Main Calculator'!$C$8)</f>
        <v>48.452857142857141</v>
      </c>
      <c r="F27" s="1">
        <f t="shared" si="0"/>
        <v>32.047142857142859</v>
      </c>
    </row>
    <row r="28" spans="3:6" x14ac:dyDescent="0.2">
      <c r="C28">
        <v>120</v>
      </c>
      <c r="D28" s="1">
        <f>C28*'Main Calculator'!$C$9</f>
        <v>84</v>
      </c>
      <c r="E28" s="1">
        <f>'Main Calculator'!$C$6*'Main Calculator'!$C$5+(C28/'Main Calculator'!$C$10*'Main Calculator'!$C$8)</f>
        <v>48.894285714285708</v>
      </c>
      <c r="F28" s="1">
        <f t="shared" si="0"/>
        <v>35.105714285714292</v>
      </c>
    </row>
    <row r="29" spans="3:6" x14ac:dyDescent="0.2">
      <c r="C29">
        <v>125</v>
      </c>
      <c r="D29" s="1">
        <f>C29*'Main Calculator'!$C$9</f>
        <v>87.5</v>
      </c>
      <c r="E29" s="1">
        <f>'Main Calculator'!$C$6*'Main Calculator'!$C$5+(C29/'Main Calculator'!$C$10*'Main Calculator'!$C$8)</f>
        <v>49.335714285714282</v>
      </c>
      <c r="F29" s="1">
        <f t="shared" si="0"/>
        <v>38.164285714285718</v>
      </c>
    </row>
    <row r="30" spans="3:6" x14ac:dyDescent="0.2">
      <c r="C30">
        <v>130</v>
      </c>
      <c r="D30" s="1">
        <f>C30*'Main Calculator'!$C$9</f>
        <v>91</v>
      </c>
      <c r="E30" s="1">
        <f>'Main Calculator'!$C$6*'Main Calculator'!$C$5+(C30/'Main Calculator'!$C$10*'Main Calculator'!$C$8)</f>
        <v>49.777142857142856</v>
      </c>
      <c r="F30" s="1">
        <f t="shared" si="0"/>
        <v>41.222857142857144</v>
      </c>
    </row>
    <row r="31" spans="3:6" x14ac:dyDescent="0.2">
      <c r="C31">
        <v>135</v>
      </c>
      <c r="D31" s="1">
        <f>C31*'Main Calculator'!$C$9</f>
        <v>94.5</v>
      </c>
      <c r="E31" s="1">
        <f>'Main Calculator'!$C$6*'Main Calculator'!$C$5+(C31/'Main Calculator'!$C$10*'Main Calculator'!$C$8)</f>
        <v>50.218571428571423</v>
      </c>
      <c r="F31" s="1">
        <f t="shared" si="0"/>
        <v>44.281428571428577</v>
      </c>
    </row>
    <row r="32" spans="3:6" x14ac:dyDescent="0.2">
      <c r="C32">
        <v>140</v>
      </c>
      <c r="D32" s="1">
        <f>C32*'Main Calculator'!$C$9</f>
        <v>98</v>
      </c>
      <c r="E32" s="1">
        <f>'Main Calculator'!$C$6*'Main Calculator'!$C$5+(C32/'Main Calculator'!$C$10*'Main Calculator'!$C$8)</f>
        <v>50.66</v>
      </c>
      <c r="F32" s="1">
        <f t="shared" si="0"/>
        <v>47.34</v>
      </c>
    </row>
    <row r="33" spans="3:6" x14ac:dyDescent="0.2">
      <c r="C33">
        <v>145</v>
      </c>
      <c r="D33" s="1">
        <f>C33*'Main Calculator'!$C$9</f>
        <v>101.5</v>
      </c>
      <c r="E33" s="1">
        <f>'Main Calculator'!$C$6*'Main Calculator'!$C$5+(C33/'Main Calculator'!$C$10*'Main Calculator'!$C$8)</f>
        <v>51.101428571428571</v>
      </c>
      <c r="F33" s="1">
        <f t="shared" si="0"/>
        <v>50.398571428571429</v>
      </c>
    </row>
    <row r="34" spans="3:6" x14ac:dyDescent="0.2">
      <c r="C34">
        <v>150</v>
      </c>
      <c r="D34" s="1">
        <f>C34*'Main Calculator'!$C$9</f>
        <v>105</v>
      </c>
      <c r="E34" s="1">
        <f>'Main Calculator'!$C$6*'Main Calculator'!$C$5+(C34/'Main Calculator'!$C$10*'Main Calculator'!$C$8)</f>
        <v>51.542857142857137</v>
      </c>
      <c r="F34" s="1">
        <f t="shared" si="0"/>
        <v>53.457142857142863</v>
      </c>
    </row>
    <row r="35" spans="3:6" x14ac:dyDescent="0.2">
      <c r="C35">
        <v>155</v>
      </c>
      <c r="D35" s="1">
        <f>C35*'Main Calculator'!$C$9</f>
        <v>108.5</v>
      </c>
      <c r="E35" s="1">
        <f>'Main Calculator'!$C$6*'Main Calculator'!$C$5+(C35/'Main Calculator'!$C$10*'Main Calculator'!$C$8)</f>
        <v>51.984285714285711</v>
      </c>
      <c r="F35" s="1">
        <f t="shared" si="0"/>
        <v>56.515714285714289</v>
      </c>
    </row>
    <row r="36" spans="3:6" x14ac:dyDescent="0.2">
      <c r="C36">
        <v>160</v>
      </c>
      <c r="D36" s="1">
        <f>C36*'Main Calculator'!$C$9</f>
        <v>112</v>
      </c>
      <c r="E36" s="1">
        <f>'Main Calculator'!$C$6*'Main Calculator'!$C$5+(C36/'Main Calculator'!$C$10*'Main Calculator'!$C$8)</f>
        <v>52.425714285714278</v>
      </c>
      <c r="F36" s="1">
        <f t="shared" si="0"/>
        <v>59.574285714285722</v>
      </c>
    </row>
    <row r="37" spans="3:6" x14ac:dyDescent="0.2">
      <c r="C37">
        <v>165</v>
      </c>
      <c r="D37" s="1">
        <f>C37*'Main Calculator'!$C$9</f>
        <v>115.49999999999999</v>
      </c>
      <c r="E37" s="1">
        <f>'Main Calculator'!$C$6*'Main Calculator'!$C$5+(C37/'Main Calculator'!$C$10*'Main Calculator'!$C$8)</f>
        <v>52.867142857142852</v>
      </c>
      <c r="F37" s="1">
        <f t="shared" si="0"/>
        <v>62.632857142857134</v>
      </c>
    </row>
    <row r="38" spans="3:6" x14ac:dyDescent="0.2">
      <c r="C38">
        <v>170</v>
      </c>
      <c r="D38" s="1">
        <f>C38*'Main Calculator'!$C$9</f>
        <v>118.99999999999999</v>
      </c>
      <c r="E38" s="1">
        <f>'Main Calculator'!$C$6*'Main Calculator'!$C$5+(C38/'Main Calculator'!$C$10*'Main Calculator'!$C$8)</f>
        <v>53.308571428571426</v>
      </c>
      <c r="F38" s="1">
        <f t="shared" si="0"/>
        <v>65.69142857142856</v>
      </c>
    </row>
    <row r="39" spans="3:6" x14ac:dyDescent="0.2">
      <c r="C39">
        <v>175</v>
      </c>
      <c r="D39" s="1">
        <f>C39*'Main Calculator'!$C$9</f>
        <v>122.49999999999999</v>
      </c>
      <c r="E39" s="1">
        <f>'Main Calculator'!$C$6*'Main Calculator'!$C$5+(C39/'Main Calculator'!$C$10*'Main Calculator'!$C$8)</f>
        <v>53.75</v>
      </c>
      <c r="F39" s="1">
        <f t="shared" si="0"/>
        <v>68.749999999999986</v>
      </c>
    </row>
    <row r="40" spans="3:6" x14ac:dyDescent="0.2">
      <c r="C40">
        <v>180</v>
      </c>
      <c r="D40" s="1">
        <f>C40*'Main Calculator'!$C$9</f>
        <v>125.99999999999999</v>
      </c>
      <c r="E40" s="1">
        <f>'Main Calculator'!$C$6*'Main Calculator'!$C$5+(C40/'Main Calculator'!$C$10*'Main Calculator'!$C$8)</f>
        <v>54.191428571428567</v>
      </c>
      <c r="F40" s="1">
        <f t="shared" si="0"/>
        <v>71.808571428571412</v>
      </c>
    </row>
    <row r="41" spans="3:6" x14ac:dyDescent="0.2">
      <c r="C41">
        <v>185</v>
      </c>
      <c r="D41" s="1">
        <f>C41*'Main Calculator'!$C$9</f>
        <v>129.5</v>
      </c>
      <c r="E41" s="1">
        <f>'Main Calculator'!$C$6*'Main Calculator'!$C$5+(C41/'Main Calculator'!$C$10*'Main Calculator'!$C$8)</f>
        <v>54.632857142857134</v>
      </c>
      <c r="F41" s="1">
        <f t="shared" si="0"/>
        <v>74.867142857142866</v>
      </c>
    </row>
    <row r="42" spans="3:6" x14ac:dyDescent="0.2">
      <c r="C42">
        <v>190</v>
      </c>
      <c r="D42" s="1">
        <f>C42*'Main Calculator'!$C$9</f>
        <v>133</v>
      </c>
      <c r="E42" s="1">
        <f>'Main Calculator'!$C$6*'Main Calculator'!$C$5+(C42/'Main Calculator'!$C$10*'Main Calculator'!$C$8)</f>
        <v>55.074285714285708</v>
      </c>
      <c r="F42" s="1">
        <f t="shared" si="0"/>
        <v>77.925714285714292</v>
      </c>
    </row>
    <row r="43" spans="3:6" x14ac:dyDescent="0.2">
      <c r="C43">
        <v>195</v>
      </c>
      <c r="D43" s="1">
        <f>C43*'Main Calculator'!$C$9</f>
        <v>136.5</v>
      </c>
      <c r="E43" s="1">
        <f>'Main Calculator'!$C$6*'Main Calculator'!$C$5+(C43/'Main Calculator'!$C$10*'Main Calculator'!$C$8)</f>
        <v>55.515714285714282</v>
      </c>
      <c r="F43" s="1">
        <f t="shared" si="0"/>
        <v>80.984285714285718</v>
      </c>
    </row>
    <row r="44" spans="3:6" x14ac:dyDescent="0.2">
      <c r="C44">
        <v>200</v>
      </c>
      <c r="D44" s="1">
        <f>C44*'Main Calculator'!$C$9</f>
        <v>140</v>
      </c>
      <c r="E44" s="1">
        <f>'Main Calculator'!$C$6*'Main Calculator'!$C$5+(C44/'Main Calculator'!$C$10*'Main Calculator'!$C$8)</f>
        <v>55.957142857142856</v>
      </c>
      <c r="F44" s="1">
        <f t="shared" si="0"/>
        <v>84.042857142857144</v>
      </c>
    </row>
    <row r="45" spans="3:6" x14ac:dyDescent="0.2">
      <c r="C45">
        <v>205</v>
      </c>
      <c r="D45" s="1">
        <f>C45*'Main Calculator'!$C$9</f>
        <v>143.5</v>
      </c>
      <c r="E45" s="1">
        <f>'Main Calculator'!$C$6*'Main Calculator'!$C$5+(C45/'Main Calculator'!$C$10*'Main Calculator'!$C$8)</f>
        <v>56.398571428571422</v>
      </c>
      <c r="F45" s="1">
        <f t="shared" si="0"/>
        <v>87.101428571428585</v>
      </c>
    </row>
    <row r="46" spans="3:6" x14ac:dyDescent="0.2">
      <c r="C46">
        <v>210</v>
      </c>
      <c r="D46" s="1">
        <f>C46*'Main Calculator'!$C$9</f>
        <v>147</v>
      </c>
      <c r="E46" s="1">
        <f>'Main Calculator'!$C$6*'Main Calculator'!$C$5+(C46/'Main Calculator'!$C$10*'Main Calculator'!$C$8)</f>
        <v>56.839999999999996</v>
      </c>
      <c r="F46" s="1">
        <f t="shared" si="0"/>
        <v>90.16</v>
      </c>
    </row>
    <row r="47" spans="3:6" x14ac:dyDescent="0.2">
      <c r="C47">
        <v>215</v>
      </c>
      <c r="D47" s="1">
        <f>C47*'Main Calculator'!$C$9</f>
        <v>150.5</v>
      </c>
      <c r="E47" s="1">
        <f>'Main Calculator'!$C$6*'Main Calculator'!$C$5+(C47/'Main Calculator'!$C$10*'Main Calculator'!$C$8)</f>
        <v>57.28142857142857</v>
      </c>
      <c r="F47" s="1">
        <f t="shared" si="0"/>
        <v>93.218571428571437</v>
      </c>
    </row>
    <row r="48" spans="3:6" x14ac:dyDescent="0.2">
      <c r="C48">
        <v>220</v>
      </c>
      <c r="D48" s="1">
        <f>C48*'Main Calculator'!$C$9</f>
        <v>154</v>
      </c>
      <c r="E48" s="1">
        <f>'Main Calculator'!$C$6*'Main Calculator'!$C$5+(C48/'Main Calculator'!$C$10*'Main Calculator'!$C$8)</f>
        <v>57.722857142857137</v>
      </c>
      <c r="F48" s="1">
        <f t="shared" si="0"/>
        <v>96.277142857142863</v>
      </c>
    </row>
    <row r="49" spans="3:6" x14ac:dyDescent="0.2">
      <c r="C49">
        <v>225</v>
      </c>
      <c r="D49" s="1">
        <f>C49*'Main Calculator'!$C$9</f>
        <v>157.5</v>
      </c>
      <c r="E49" s="1">
        <f>'Main Calculator'!$C$6*'Main Calculator'!$C$5+(C49/'Main Calculator'!$C$10*'Main Calculator'!$C$8)</f>
        <v>58.164285714285711</v>
      </c>
      <c r="F49" s="1">
        <f t="shared" si="0"/>
        <v>99.335714285714289</v>
      </c>
    </row>
    <row r="50" spans="3:6" x14ac:dyDescent="0.2">
      <c r="C50">
        <v>230</v>
      </c>
      <c r="D50" s="1">
        <f>C50*'Main Calculator'!$C$9</f>
        <v>161</v>
      </c>
      <c r="E50" s="1">
        <f>'Main Calculator'!$C$6*'Main Calculator'!$C$5+(C50/'Main Calculator'!$C$10*'Main Calculator'!$C$8)</f>
        <v>58.605714285714285</v>
      </c>
      <c r="F50" s="1">
        <f t="shared" si="0"/>
        <v>102.39428571428572</v>
      </c>
    </row>
    <row r="51" spans="3:6" x14ac:dyDescent="0.2">
      <c r="C51">
        <v>235</v>
      </c>
      <c r="D51" s="1">
        <f>C51*'Main Calculator'!$C$9</f>
        <v>164.5</v>
      </c>
      <c r="E51" s="1">
        <f>'Main Calculator'!$C$6*'Main Calculator'!$C$5+(C51/'Main Calculator'!$C$10*'Main Calculator'!$C$8)</f>
        <v>59.047142857142859</v>
      </c>
      <c r="F51" s="1">
        <f t="shared" si="0"/>
        <v>105.45285714285714</v>
      </c>
    </row>
    <row r="52" spans="3:6" x14ac:dyDescent="0.2">
      <c r="C52">
        <v>240</v>
      </c>
      <c r="D52" s="1">
        <f>C52*'Main Calculator'!$C$9</f>
        <v>168</v>
      </c>
      <c r="E52" s="1">
        <f>'Main Calculator'!$C$6*'Main Calculator'!$C$5+(C52/'Main Calculator'!$C$10*'Main Calculator'!$C$8)</f>
        <v>59.488571428571419</v>
      </c>
      <c r="F52" s="1">
        <f t="shared" si="0"/>
        <v>108.51142857142858</v>
      </c>
    </row>
    <row r="53" spans="3:6" x14ac:dyDescent="0.2">
      <c r="C53">
        <v>245</v>
      </c>
      <c r="D53" s="1">
        <f>C53*'Main Calculator'!$C$9</f>
        <v>171.5</v>
      </c>
      <c r="E53" s="1">
        <f>'Main Calculator'!$C$6*'Main Calculator'!$C$5+(C53/'Main Calculator'!$C$10*'Main Calculator'!$C$8)</f>
        <v>59.929999999999993</v>
      </c>
      <c r="F53" s="1">
        <f t="shared" si="0"/>
        <v>111.57000000000001</v>
      </c>
    </row>
    <row r="54" spans="3:6" x14ac:dyDescent="0.2">
      <c r="C54">
        <v>250</v>
      </c>
      <c r="D54" s="1">
        <f>C54*'Main Calculator'!$C$9</f>
        <v>175</v>
      </c>
      <c r="E54" s="1">
        <f>'Main Calculator'!$C$6*'Main Calculator'!$C$5+(C54/'Main Calculator'!$C$10*'Main Calculator'!$C$8)</f>
        <v>60.371428571428567</v>
      </c>
      <c r="F54" s="1">
        <f t="shared" si="0"/>
        <v>114.62857142857143</v>
      </c>
    </row>
    <row r="55" spans="3:6" x14ac:dyDescent="0.2">
      <c r="C55">
        <v>255</v>
      </c>
      <c r="D55" s="1">
        <f>C55*'Main Calculator'!$C$9</f>
        <v>178.5</v>
      </c>
      <c r="E55" s="1">
        <f>'Main Calculator'!$C$6*'Main Calculator'!$C$5+(C55/'Main Calculator'!$C$10*'Main Calculator'!$C$8)</f>
        <v>60.812857142857141</v>
      </c>
      <c r="F55" s="1">
        <f t="shared" si="0"/>
        <v>117.68714285714286</v>
      </c>
    </row>
    <row r="56" spans="3:6" x14ac:dyDescent="0.2">
      <c r="C56">
        <v>260</v>
      </c>
      <c r="D56" s="1">
        <f>C56*'Main Calculator'!$C$9</f>
        <v>182</v>
      </c>
      <c r="E56" s="1">
        <f>'Main Calculator'!$C$6*'Main Calculator'!$C$5+(C56/'Main Calculator'!$C$10*'Main Calculator'!$C$8)</f>
        <v>61.254285714285714</v>
      </c>
      <c r="F56" s="1">
        <f t="shared" si="0"/>
        <v>120.74571428571429</v>
      </c>
    </row>
    <row r="57" spans="3:6" x14ac:dyDescent="0.2">
      <c r="C57">
        <v>265</v>
      </c>
      <c r="D57" s="1">
        <f>C57*'Main Calculator'!$C$9</f>
        <v>185.5</v>
      </c>
      <c r="E57" s="1">
        <f>'Main Calculator'!$C$6*'Main Calculator'!$C$5+(C57/'Main Calculator'!$C$10*'Main Calculator'!$C$8)</f>
        <v>61.695714285714281</v>
      </c>
      <c r="F57" s="1">
        <f t="shared" si="0"/>
        <v>123.80428571428573</v>
      </c>
    </row>
    <row r="58" spans="3:6" x14ac:dyDescent="0.2">
      <c r="C58">
        <v>270</v>
      </c>
      <c r="D58" s="1">
        <f>C58*'Main Calculator'!$C$9</f>
        <v>189</v>
      </c>
      <c r="E58" s="1">
        <f>'Main Calculator'!$C$6*'Main Calculator'!$C$5+(C58/'Main Calculator'!$C$10*'Main Calculator'!$C$8)</f>
        <v>62.137142857142855</v>
      </c>
      <c r="F58" s="1">
        <f t="shared" si="0"/>
        <v>126.86285714285714</v>
      </c>
    </row>
    <row r="59" spans="3:6" x14ac:dyDescent="0.2">
      <c r="C59">
        <v>275</v>
      </c>
      <c r="D59" s="1">
        <f>C59*'Main Calculator'!$C$9</f>
        <v>192.5</v>
      </c>
      <c r="E59" s="1">
        <f>'Main Calculator'!$C$6*'Main Calculator'!$C$5+(C59/'Main Calculator'!$C$10*'Main Calculator'!$C$8)</f>
        <v>62.578571428571422</v>
      </c>
      <c r="F59" s="1">
        <f t="shared" si="0"/>
        <v>129.92142857142858</v>
      </c>
    </row>
    <row r="60" spans="3:6" x14ac:dyDescent="0.2">
      <c r="C60">
        <v>280</v>
      </c>
      <c r="D60" s="1">
        <f>C60*'Main Calculator'!$C$9</f>
        <v>196</v>
      </c>
      <c r="E60" s="1">
        <f>'Main Calculator'!$C$6*'Main Calculator'!$C$5+(C60/'Main Calculator'!$C$10*'Main Calculator'!$C$8)</f>
        <v>63.019999999999996</v>
      </c>
      <c r="F60" s="1">
        <f t="shared" si="0"/>
        <v>132.98000000000002</v>
      </c>
    </row>
    <row r="61" spans="3:6" x14ac:dyDescent="0.2">
      <c r="C61">
        <v>285</v>
      </c>
      <c r="D61" s="1">
        <f>C61*'Main Calculator'!$C$9</f>
        <v>199.5</v>
      </c>
      <c r="E61" s="1">
        <f>'Main Calculator'!$C$6*'Main Calculator'!$C$5+(C61/'Main Calculator'!$C$10*'Main Calculator'!$C$8)</f>
        <v>63.46142857142857</v>
      </c>
      <c r="F61" s="1">
        <f t="shared" si="0"/>
        <v>136.03857142857143</v>
      </c>
    </row>
    <row r="62" spans="3:6" x14ac:dyDescent="0.2">
      <c r="C62">
        <v>290</v>
      </c>
      <c r="D62" s="1">
        <f>C62*'Main Calculator'!$C$9</f>
        <v>203</v>
      </c>
      <c r="E62" s="1">
        <f>'Main Calculator'!$C$6*'Main Calculator'!$C$5+(C62/'Main Calculator'!$C$10*'Main Calculator'!$C$8)</f>
        <v>63.902857142857144</v>
      </c>
      <c r="F62" s="1">
        <f t="shared" si="0"/>
        <v>139.09714285714284</v>
      </c>
    </row>
    <row r="63" spans="3:6" x14ac:dyDescent="0.2">
      <c r="C63">
        <v>295</v>
      </c>
      <c r="D63" s="1">
        <f>C63*'Main Calculator'!$C$9</f>
        <v>206.5</v>
      </c>
      <c r="E63" s="1">
        <f>'Main Calculator'!$C$6*'Main Calculator'!$C$5+(C63/'Main Calculator'!$C$10*'Main Calculator'!$C$8)</f>
        <v>64.344285714285718</v>
      </c>
      <c r="F63" s="1">
        <f t="shared" si="0"/>
        <v>142.15571428571428</v>
      </c>
    </row>
    <row r="64" spans="3:6" x14ac:dyDescent="0.2">
      <c r="C64">
        <v>300</v>
      </c>
      <c r="D64" s="1">
        <f>C64*'Main Calculator'!$C$9</f>
        <v>210</v>
      </c>
      <c r="E64" s="1">
        <f>'Main Calculator'!$C$6*'Main Calculator'!$C$5+(C64/'Main Calculator'!$C$10*'Main Calculator'!$C$8)</f>
        <v>64.785714285714278</v>
      </c>
      <c r="F64" s="1">
        <f t="shared" si="0"/>
        <v>145.21428571428572</v>
      </c>
    </row>
    <row r="65" spans="3:6" x14ac:dyDescent="0.2">
      <c r="C65">
        <v>305</v>
      </c>
      <c r="D65" s="1">
        <f>C65*'Main Calculator'!$C$9</f>
        <v>213.5</v>
      </c>
      <c r="E65" s="1">
        <f>'Main Calculator'!$C$6*'Main Calculator'!$C$5+(C65/'Main Calculator'!$C$10*'Main Calculator'!$C$8)</f>
        <v>65.227142857142852</v>
      </c>
      <c r="F65" s="1">
        <f t="shared" si="0"/>
        <v>148.27285714285716</v>
      </c>
    </row>
    <row r="66" spans="3:6" x14ac:dyDescent="0.2">
      <c r="C66">
        <v>310</v>
      </c>
      <c r="D66" s="1">
        <f>C66*'Main Calculator'!$C$9</f>
        <v>217</v>
      </c>
      <c r="E66" s="1">
        <f>'Main Calculator'!$C$6*'Main Calculator'!$C$5+(C66/'Main Calculator'!$C$10*'Main Calculator'!$C$8)</f>
        <v>65.668571428571425</v>
      </c>
      <c r="F66" s="1">
        <f t="shared" si="0"/>
        <v>151.33142857142857</v>
      </c>
    </row>
    <row r="67" spans="3:6" x14ac:dyDescent="0.2">
      <c r="C67">
        <v>315</v>
      </c>
      <c r="D67" s="1">
        <f>C67*'Main Calculator'!$C$9</f>
        <v>220.5</v>
      </c>
      <c r="E67" s="1">
        <f>'Main Calculator'!$C$6*'Main Calculator'!$C$5+(C67/'Main Calculator'!$C$10*'Main Calculator'!$C$8)</f>
        <v>66.11</v>
      </c>
      <c r="F67" s="1">
        <f t="shared" si="0"/>
        <v>154.38999999999999</v>
      </c>
    </row>
    <row r="68" spans="3:6" x14ac:dyDescent="0.2">
      <c r="C68">
        <v>320</v>
      </c>
      <c r="D68" s="1">
        <f>C68*'Main Calculator'!$C$9</f>
        <v>224</v>
      </c>
      <c r="E68" s="1">
        <f>'Main Calculator'!$C$6*'Main Calculator'!$C$5+(C68/'Main Calculator'!$C$10*'Main Calculator'!$C$8)</f>
        <v>66.551428571428573</v>
      </c>
      <c r="F68" s="1">
        <f t="shared" si="0"/>
        <v>157.44857142857143</v>
      </c>
    </row>
    <row r="69" spans="3:6" x14ac:dyDescent="0.2">
      <c r="C69">
        <v>325</v>
      </c>
      <c r="D69" s="1">
        <f>C69*'Main Calculator'!$C$9</f>
        <v>227.49999999999997</v>
      </c>
      <c r="E69" s="1">
        <f>'Main Calculator'!$C$6*'Main Calculator'!$C$5+(C69/'Main Calculator'!$C$10*'Main Calculator'!$C$8)</f>
        <v>66.992857142857133</v>
      </c>
      <c r="F69" s="1">
        <f t="shared" si="0"/>
        <v>160.50714285714284</v>
      </c>
    </row>
    <row r="70" spans="3:6" x14ac:dyDescent="0.2">
      <c r="C70">
        <v>330</v>
      </c>
      <c r="D70" s="1">
        <f>C70*'Main Calculator'!$C$9</f>
        <v>230.99999999999997</v>
      </c>
      <c r="E70" s="1">
        <f>'Main Calculator'!$C$6*'Main Calculator'!$C$5+(C70/'Main Calculator'!$C$10*'Main Calculator'!$C$8)</f>
        <v>67.434285714285707</v>
      </c>
      <c r="F70" s="1">
        <f t="shared" ref="F70:F133" si="1">D70-E70</f>
        <v>163.56571428571425</v>
      </c>
    </row>
    <row r="71" spans="3:6" x14ac:dyDescent="0.2">
      <c r="C71">
        <v>335</v>
      </c>
      <c r="D71" s="1">
        <f>C71*'Main Calculator'!$C$9</f>
        <v>234.49999999999997</v>
      </c>
      <c r="E71" s="1">
        <f>'Main Calculator'!$C$6*'Main Calculator'!$C$5+(C71/'Main Calculator'!$C$10*'Main Calculator'!$C$8)</f>
        <v>67.875714285714281</v>
      </c>
      <c r="F71" s="1">
        <f t="shared" si="1"/>
        <v>166.62428571428569</v>
      </c>
    </row>
    <row r="72" spans="3:6" x14ac:dyDescent="0.2">
      <c r="C72">
        <v>340</v>
      </c>
      <c r="D72" s="1">
        <f>C72*'Main Calculator'!$C$9</f>
        <v>237.99999999999997</v>
      </c>
      <c r="E72" s="1">
        <f>'Main Calculator'!$C$6*'Main Calculator'!$C$5+(C72/'Main Calculator'!$C$10*'Main Calculator'!$C$8)</f>
        <v>68.317142857142855</v>
      </c>
      <c r="F72" s="1">
        <f t="shared" si="1"/>
        <v>169.68285714285713</v>
      </c>
    </row>
    <row r="73" spans="3:6" x14ac:dyDescent="0.2">
      <c r="C73">
        <v>345</v>
      </c>
      <c r="D73" s="1">
        <f>C73*'Main Calculator'!$C$9</f>
        <v>241.49999999999997</v>
      </c>
      <c r="E73" s="1">
        <f>'Main Calculator'!$C$6*'Main Calculator'!$C$5+(C73/'Main Calculator'!$C$10*'Main Calculator'!$C$8)</f>
        <v>68.758571428571429</v>
      </c>
      <c r="F73" s="1">
        <f t="shared" si="1"/>
        <v>172.74142857142854</v>
      </c>
    </row>
    <row r="74" spans="3:6" x14ac:dyDescent="0.2">
      <c r="C74">
        <v>350</v>
      </c>
      <c r="D74" s="1">
        <f>C74*'Main Calculator'!$C$9</f>
        <v>244.99999999999997</v>
      </c>
      <c r="E74" s="1">
        <f>'Main Calculator'!$C$6*'Main Calculator'!$C$5+(C74/'Main Calculator'!$C$10*'Main Calculator'!$C$8)</f>
        <v>69.199999999999989</v>
      </c>
      <c r="F74" s="1">
        <f t="shared" si="1"/>
        <v>175.79999999999998</v>
      </c>
    </row>
    <row r="75" spans="3:6" x14ac:dyDescent="0.2">
      <c r="C75">
        <v>355</v>
      </c>
      <c r="D75" s="1">
        <f>C75*'Main Calculator'!$C$9</f>
        <v>248.49999999999997</v>
      </c>
      <c r="E75" s="1">
        <f>'Main Calculator'!$C$6*'Main Calculator'!$C$5+(C75/'Main Calculator'!$C$10*'Main Calculator'!$C$8)</f>
        <v>69.641428571428563</v>
      </c>
      <c r="F75" s="1">
        <f t="shared" si="1"/>
        <v>178.85857142857139</v>
      </c>
    </row>
    <row r="76" spans="3:6" x14ac:dyDescent="0.2">
      <c r="C76">
        <v>360</v>
      </c>
      <c r="D76" s="1">
        <f>C76*'Main Calculator'!$C$9</f>
        <v>251.99999999999997</v>
      </c>
      <c r="E76" s="1">
        <f>'Main Calculator'!$C$6*'Main Calculator'!$C$5+(C76/'Main Calculator'!$C$10*'Main Calculator'!$C$8)</f>
        <v>70.082857142857137</v>
      </c>
      <c r="F76" s="1">
        <f t="shared" si="1"/>
        <v>181.91714285714284</v>
      </c>
    </row>
    <row r="77" spans="3:6" x14ac:dyDescent="0.2">
      <c r="C77">
        <v>365</v>
      </c>
      <c r="D77" s="1">
        <f>C77*'Main Calculator'!$C$9</f>
        <v>255.49999999999997</v>
      </c>
      <c r="E77" s="1">
        <f>'Main Calculator'!$C$6*'Main Calculator'!$C$5+(C77/'Main Calculator'!$C$10*'Main Calculator'!$C$8)</f>
        <v>70.52428571428571</v>
      </c>
      <c r="F77" s="1">
        <f t="shared" si="1"/>
        <v>184.97571428571428</v>
      </c>
    </row>
    <row r="78" spans="3:6" x14ac:dyDescent="0.2">
      <c r="C78">
        <v>370</v>
      </c>
      <c r="D78" s="1">
        <f>C78*'Main Calculator'!$C$9</f>
        <v>259</v>
      </c>
      <c r="E78" s="1">
        <f>'Main Calculator'!$C$6*'Main Calculator'!$C$5+(C78/'Main Calculator'!$C$10*'Main Calculator'!$C$8)</f>
        <v>70.965714285714284</v>
      </c>
      <c r="F78" s="1">
        <f t="shared" si="1"/>
        <v>188.03428571428572</v>
      </c>
    </row>
    <row r="79" spans="3:6" x14ac:dyDescent="0.2">
      <c r="C79">
        <v>375</v>
      </c>
      <c r="D79" s="1">
        <f>C79*'Main Calculator'!$C$9</f>
        <v>262.5</v>
      </c>
      <c r="E79" s="1">
        <f>'Main Calculator'!$C$6*'Main Calculator'!$C$5+(C79/'Main Calculator'!$C$10*'Main Calculator'!$C$8)</f>
        <v>71.407142857142844</v>
      </c>
      <c r="F79" s="1">
        <f t="shared" si="1"/>
        <v>191.09285714285716</v>
      </c>
    </row>
    <row r="80" spans="3:6" x14ac:dyDescent="0.2">
      <c r="C80">
        <v>380</v>
      </c>
      <c r="D80" s="1">
        <f>C80*'Main Calculator'!$C$9</f>
        <v>266</v>
      </c>
      <c r="E80" s="1">
        <f>'Main Calculator'!$C$6*'Main Calculator'!$C$5+(C80/'Main Calculator'!$C$10*'Main Calculator'!$C$8)</f>
        <v>71.848571428571432</v>
      </c>
      <c r="F80" s="1">
        <f t="shared" si="1"/>
        <v>194.15142857142857</v>
      </c>
    </row>
    <row r="81" spans="3:6" x14ac:dyDescent="0.2">
      <c r="C81">
        <v>385</v>
      </c>
      <c r="D81" s="1">
        <f>C81*'Main Calculator'!$C$9</f>
        <v>269.5</v>
      </c>
      <c r="E81" s="1">
        <f>'Main Calculator'!$C$6*'Main Calculator'!$C$5+(C81/'Main Calculator'!$C$10*'Main Calculator'!$C$8)</f>
        <v>72.289999999999992</v>
      </c>
      <c r="F81" s="1">
        <f t="shared" si="1"/>
        <v>197.21</v>
      </c>
    </row>
    <row r="82" spans="3:6" x14ac:dyDescent="0.2">
      <c r="C82">
        <v>390</v>
      </c>
      <c r="D82" s="1">
        <f>C82*'Main Calculator'!$C$9</f>
        <v>273</v>
      </c>
      <c r="E82" s="1">
        <f>'Main Calculator'!$C$6*'Main Calculator'!$C$5+(C82/'Main Calculator'!$C$10*'Main Calculator'!$C$8)</f>
        <v>72.731428571428566</v>
      </c>
      <c r="F82" s="1">
        <f t="shared" si="1"/>
        <v>200.26857142857142</v>
      </c>
    </row>
    <row r="83" spans="3:6" x14ac:dyDescent="0.2">
      <c r="C83">
        <v>395</v>
      </c>
      <c r="D83" s="1">
        <f>C83*'Main Calculator'!$C$9</f>
        <v>276.5</v>
      </c>
      <c r="E83" s="1">
        <f>'Main Calculator'!$C$6*'Main Calculator'!$C$5+(C83/'Main Calculator'!$C$10*'Main Calculator'!$C$8)</f>
        <v>73.17285714285714</v>
      </c>
      <c r="F83" s="1">
        <f t="shared" si="1"/>
        <v>203.32714285714286</v>
      </c>
    </row>
    <row r="84" spans="3:6" x14ac:dyDescent="0.2">
      <c r="C84">
        <v>400</v>
      </c>
      <c r="D84" s="1">
        <f>C84*'Main Calculator'!$C$9</f>
        <v>280</v>
      </c>
      <c r="E84" s="1">
        <f>'Main Calculator'!$C$6*'Main Calculator'!$C$5+(C84/'Main Calculator'!$C$10*'Main Calculator'!$C$8)</f>
        <v>73.614285714285714</v>
      </c>
      <c r="F84" s="1">
        <f t="shared" si="1"/>
        <v>206.3857142857143</v>
      </c>
    </row>
    <row r="85" spans="3:6" x14ac:dyDescent="0.2">
      <c r="C85">
        <v>405</v>
      </c>
      <c r="D85" s="1">
        <f>C85*'Main Calculator'!$C$9</f>
        <v>283.5</v>
      </c>
      <c r="E85" s="1">
        <f>'Main Calculator'!$C$6*'Main Calculator'!$C$5+(C85/'Main Calculator'!$C$10*'Main Calculator'!$C$8)</f>
        <v>74.055714285714288</v>
      </c>
      <c r="F85" s="1">
        <f t="shared" si="1"/>
        <v>209.44428571428571</v>
      </c>
    </row>
    <row r="86" spans="3:6" x14ac:dyDescent="0.2">
      <c r="C86">
        <v>410</v>
      </c>
      <c r="D86" s="1">
        <f>C86*'Main Calculator'!$C$9</f>
        <v>287</v>
      </c>
      <c r="E86" s="1">
        <f>'Main Calculator'!$C$6*'Main Calculator'!$C$5+(C86/'Main Calculator'!$C$10*'Main Calculator'!$C$8)</f>
        <v>74.497142857142848</v>
      </c>
      <c r="F86" s="1">
        <f t="shared" si="1"/>
        <v>212.50285714285715</v>
      </c>
    </row>
    <row r="87" spans="3:6" x14ac:dyDescent="0.2">
      <c r="C87">
        <v>415</v>
      </c>
      <c r="D87" s="1">
        <f>C87*'Main Calculator'!$C$9</f>
        <v>290.5</v>
      </c>
      <c r="E87" s="1">
        <f>'Main Calculator'!$C$6*'Main Calculator'!$C$5+(C87/'Main Calculator'!$C$10*'Main Calculator'!$C$8)</f>
        <v>74.938571428571436</v>
      </c>
      <c r="F87" s="1">
        <f t="shared" si="1"/>
        <v>215.56142857142856</v>
      </c>
    </row>
    <row r="88" spans="3:6" x14ac:dyDescent="0.2">
      <c r="C88">
        <v>420</v>
      </c>
      <c r="D88" s="1">
        <f>C88*'Main Calculator'!$C$9</f>
        <v>294</v>
      </c>
      <c r="E88" s="1">
        <f>'Main Calculator'!$C$6*'Main Calculator'!$C$5+(C88/'Main Calculator'!$C$10*'Main Calculator'!$C$8)</f>
        <v>75.38</v>
      </c>
      <c r="F88" s="1">
        <f t="shared" si="1"/>
        <v>218.62</v>
      </c>
    </row>
    <row r="89" spans="3:6" x14ac:dyDescent="0.2">
      <c r="C89">
        <v>425</v>
      </c>
      <c r="D89" s="1">
        <f>C89*'Main Calculator'!$C$9</f>
        <v>297.5</v>
      </c>
      <c r="E89" s="1">
        <f>'Main Calculator'!$C$6*'Main Calculator'!$C$5+(C89/'Main Calculator'!$C$10*'Main Calculator'!$C$8)</f>
        <v>75.821428571428555</v>
      </c>
      <c r="F89" s="1">
        <f t="shared" si="1"/>
        <v>221.67857142857144</v>
      </c>
    </row>
    <row r="90" spans="3:6" x14ac:dyDescent="0.2">
      <c r="C90">
        <v>430</v>
      </c>
      <c r="D90" s="1">
        <f>C90*'Main Calculator'!$C$9</f>
        <v>301</v>
      </c>
      <c r="E90" s="1">
        <f>'Main Calculator'!$C$6*'Main Calculator'!$C$5+(C90/'Main Calculator'!$C$10*'Main Calculator'!$C$8)</f>
        <v>76.262857142857143</v>
      </c>
      <c r="F90" s="1">
        <f t="shared" si="1"/>
        <v>224.73714285714286</v>
      </c>
    </row>
    <row r="91" spans="3:6" x14ac:dyDescent="0.2">
      <c r="C91">
        <v>435</v>
      </c>
      <c r="D91" s="1">
        <f>C91*'Main Calculator'!$C$9</f>
        <v>304.5</v>
      </c>
      <c r="E91" s="1">
        <f>'Main Calculator'!$C$6*'Main Calculator'!$C$5+(C91/'Main Calculator'!$C$10*'Main Calculator'!$C$8)</f>
        <v>76.704285714285703</v>
      </c>
      <c r="F91" s="1">
        <f t="shared" si="1"/>
        <v>227.7957142857143</v>
      </c>
    </row>
    <row r="92" spans="3:6" x14ac:dyDescent="0.2">
      <c r="C92">
        <v>440</v>
      </c>
      <c r="D92" s="1">
        <f>C92*'Main Calculator'!$C$9</f>
        <v>308</v>
      </c>
      <c r="E92" s="1">
        <f>'Main Calculator'!$C$6*'Main Calculator'!$C$5+(C92/'Main Calculator'!$C$10*'Main Calculator'!$C$8)</f>
        <v>77.145714285714277</v>
      </c>
      <c r="F92" s="1">
        <f t="shared" si="1"/>
        <v>230.85428571428571</v>
      </c>
    </row>
    <row r="93" spans="3:6" x14ac:dyDescent="0.2">
      <c r="C93">
        <v>445</v>
      </c>
      <c r="D93" s="1">
        <f>C93*'Main Calculator'!$C$9</f>
        <v>311.5</v>
      </c>
      <c r="E93" s="1">
        <f>'Main Calculator'!$C$6*'Main Calculator'!$C$5+(C93/'Main Calculator'!$C$10*'Main Calculator'!$C$8)</f>
        <v>77.587142857142851</v>
      </c>
      <c r="F93" s="1">
        <f t="shared" si="1"/>
        <v>233.91285714285715</v>
      </c>
    </row>
    <row r="94" spans="3:6" x14ac:dyDescent="0.2">
      <c r="C94">
        <v>450</v>
      </c>
      <c r="D94" s="1">
        <f>C94*'Main Calculator'!$C$9</f>
        <v>315</v>
      </c>
      <c r="E94" s="1">
        <f>'Main Calculator'!$C$6*'Main Calculator'!$C$5+(C94/'Main Calculator'!$C$10*'Main Calculator'!$C$8)</f>
        <v>78.028571428571425</v>
      </c>
      <c r="F94" s="1">
        <f t="shared" si="1"/>
        <v>236.97142857142859</v>
      </c>
    </row>
    <row r="95" spans="3:6" x14ac:dyDescent="0.2">
      <c r="C95">
        <v>455</v>
      </c>
      <c r="D95" s="1">
        <f>C95*'Main Calculator'!$C$9</f>
        <v>318.5</v>
      </c>
      <c r="E95" s="1">
        <f>'Main Calculator'!$C$6*'Main Calculator'!$C$5+(C95/'Main Calculator'!$C$10*'Main Calculator'!$C$8)</f>
        <v>78.47</v>
      </c>
      <c r="F95" s="1">
        <f t="shared" si="1"/>
        <v>240.03</v>
      </c>
    </row>
    <row r="96" spans="3:6" x14ac:dyDescent="0.2">
      <c r="C96">
        <v>460</v>
      </c>
      <c r="D96" s="1">
        <f>C96*'Main Calculator'!$C$9</f>
        <v>322</v>
      </c>
      <c r="E96" s="1">
        <f>'Main Calculator'!$C$6*'Main Calculator'!$C$5+(C96/'Main Calculator'!$C$10*'Main Calculator'!$C$8)</f>
        <v>78.911428571428559</v>
      </c>
      <c r="F96" s="1">
        <f t="shared" si="1"/>
        <v>243.08857142857144</v>
      </c>
    </row>
    <row r="97" spans="3:6" x14ac:dyDescent="0.2">
      <c r="C97">
        <v>465</v>
      </c>
      <c r="D97" s="1">
        <f>C97*'Main Calculator'!$C$9</f>
        <v>325.5</v>
      </c>
      <c r="E97" s="1">
        <f>'Main Calculator'!$C$6*'Main Calculator'!$C$5+(C97/'Main Calculator'!$C$10*'Main Calculator'!$C$8)</f>
        <v>79.352857142857147</v>
      </c>
      <c r="F97" s="1">
        <f t="shared" si="1"/>
        <v>246.14714285714285</v>
      </c>
    </row>
    <row r="98" spans="3:6" x14ac:dyDescent="0.2">
      <c r="C98">
        <v>470</v>
      </c>
      <c r="D98" s="1">
        <f>C98*'Main Calculator'!$C$9</f>
        <v>329</v>
      </c>
      <c r="E98" s="1">
        <f>'Main Calculator'!$C$6*'Main Calculator'!$C$5+(C98/'Main Calculator'!$C$10*'Main Calculator'!$C$8)</f>
        <v>79.794285714285706</v>
      </c>
      <c r="F98" s="1">
        <f t="shared" si="1"/>
        <v>249.20571428571429</v>
      </c>
    </row>
    <row r="99" spans="3:6" x14ac:dyDescent="0.2">
      <c r="C99">
        <v>475</v>
      </c>
      <c r="D99" s="1">
        <f>C99*'Main Calculator'!$C$9</f>
        <v>332.5</v>
      </c>
      <c r="E99" s="1">
        <f>'Main Calculator'!$C$6*'Main Calculator'!$C$5+(C99/'Main Calculator'!$C$10*'Main Calculator'!$C$8)</f>
        <v>80.23571428571428</v>
      </c>
      <c r="F99" s="1">
        <f t="shared" si="1"/>
        <v>252.26428571428573</v>
      </c>
    </row>
    <row r="100" spans="3:6" x14ac:dyDescent="0.2">
      <c r="C100">
        <v>480</v>
      </c>
      <c r="D100" s="1">
        <f>C100*'Main Calculator'!$C$9</f>
        <v>336</v>
      </c>
      <c r="E100" s="1">
        <f>'Main Calculator'!$C$6*'Main Calculator'!$C$5+(C100/'Main Calculator'!$C$10*'Main Calculator'!$C$8)</f>
        <v>80.677142857142854</v>
      </c>
      <c r="F100" s="1">
        <f t="shared" si="1"/>
        <v>255.32285714285715</v>
      </c>
    </row>
    <row r="101" spans="3:6" x14ac:dyDescent="0.2">
      <c r="C101">
        <v>485</v>
      </c>
      <c r="D101" s="1">
        <f>C101*'Main Calculator'!$C$9</f>
        <v>339.5</v>
      </c>
      <c r="E101" s="1">
        <f>'Main Calculator'!$C$6*'Main Calculator'!$C$5+(C101/'Main Calculator'!$C$10*'Main Calculator'!$C$8)</f>
        <v>81.118571428571428</v>
      </c>
      <c r="F101" s="1">
        <f t="shared" si="1"/>
        <v>258.38142857142856</v>
      </c>
    </row>
    <row r="102" spans="3:6" x14ac:dyDescent="0.2">
      <c r="C102">
        <v>490</v>
      </c>
      <c r="D102" s="1">
        <f>C102*'Main Calculator'!$C$9</f>
        <v>343</v>
      </c>
      <c r="E102" s="1">
        <f>'Main Calculator'!$C$6*'Main Calculator'!$C$5+(C102/'Main Calculator'!$C$10*'Main Calculator'!$C$8)</f>
        <v>81.56</v>
      </c>
      <c r="F102" s="1">
        <f t="shared" si="1"/>
        <v>261.44</v>
      </c>
    </row>
    <row r="103" spans="3:6" x14ac:dyDescent="0.2">
      <c r="C103">
        <v>495</v>
      </c>
      <c r="D103" s="1">
        <f>C103*'Main Calculator'!$C$9</f>
        <v>346.5</v>
      </c>
      <c r="E103" s="1">
        <f>'Main Calculator'!$C$6*'Main Calculator'!$C$5+(C103/'Main Calculator'!$C$10*'Main Calculator'!$C$8)</f>
        <v>82.001428571428562</v>
      </c>
      <c r="F103" s="1">
        <f t="shared" si="1"/>
        <v>264.49857142857144</v>
      </c>
    </row>
    <row r="104" spans="3:6" x14ac:dyDescent="0.2">
      <c r="C104">
        <v>500</v>
      </c>
      <c r="D104" s="1">
        <f>C104*'Main Calculator'!$C$9</f>
        <v>350</v>
      </c>
      <c r="E104" s="1">
        <f>'Main Calculator'!$C$6*'Main Calculator'!$C$5+(C104/'Main Calculator'!$C$10*'Main Calculator'!$C$8)</f>
        <v>82.44285714285715</v>
      </c>
      <c r="F104" s="1">
        <f t="shared" si="1"/>
        <v>267.55714285714282</v>
      </c>
    </row>
    <row r="105" spans="3:6" x14ac:dyDescent="0.2">
      <c r="C105">
        <v>505</v>
      </c>
      <c r="D105" s="1">
        <f>C105*'Main Calculator'!$C$9</f>
        <v>353.5</v>
      </c>
      <c r="E105" s="1">
        <f>'Main Calculator'!$C$6*'Main Calculator'!$C$5+(C105/'Main Calculator'!$C$10*'Main Calculator'!$C$8)</f>
        <v>82.88428571428571</v>
      </c>
      <c r="F105" s="1">
        <f t="shared" si="1"/>
        <v>270.61571428571426</v>
      </c>
    </row>
    <row r="106" spans="3:6" x14ac:dyDescent="0.2">
      <c r="C106">
        <v>510</v>
      </c>
      <c r="D106" s="1">
        <f>C106*'Main Calculator'!$C$9</f>
        <v>357</v>
      </c>
      <c r="E106" s="1">
        <f>'Main Calculator'!$C$6*'Main Calculator'!$C$5+(C106/'Main Calculator'!$C$10*'Main Calculator'!$C$8)</f>
        <v>83.32571428571427</v>
      </c>
      <c r="F106" s="1">
        <f t="shared" si="1"/>
        <v>273.6742857142857</v>
      </c>
    </row>
    <row r="107" spans="3:6" x14ac:dyDescent="0.2">
      <c r="C107">
        <v>515</v>
      </c>
      <c r="D107" s="1">
        <f>C107*'Main Calculator'!$C$9</f>
        <v>360.5</v>
      </c>
      <c r="E107" s="1">
        <f>'Main Calculator'!$C$6*'Main Calculator'!$C$5+(C107/'Main Calculator'!$C$10*'Main Calculator'!$C$8)</f>
        <v>83.767142857142858</v>
      </c>
      <c r="F107" s="1">
        <f t="shared" si="1"/>
        <v>276.73285714285714</v>
      </c>
    </row>
    <row r="108" spans="3:6" x14ac:dyDescent="0.2">
      <c r="C108">
        <v>520</v>
      </c>
      <c r="D108" s="1">
        <f>C108*'Main Calculator'!$C$9</f>
        <v>364</v>
      </c>
      <c r="E108" s="1">
        <f>'Main Calculator'!$C$6*'Main Calculator'!$C$5+(C108/'Main Calculator'!$C$10*'Main Calculator'!$C$8)</f>
        <v>84.208571428571418</v>
      </c>
      <c r="F108" s="1">
        <f t="shared" si="1"/>
        <v>279.79142857142858</v>
      </c>
    </row>
    <row r="109" spans="3:6" x14ac:dyDescent="0.2">
      <c r="C109">
        <v>525</v>
      </c>
      <c r="D109" s="1">
        <f>C109*'Main Calculator'!$C$9</f>
        <v>367.5</v>
      </c>
      <c r="E109" s="1">
        <f>'Main Calculator'!$C$6*'Main Calculator'!$C$5+(C109/'Main Calculator'!$C$10*'Main Calculator'!$C$8)</f>
        <v>84.649999999999991</v>
      </c>
      <c r="F109" s="1">
        <f t="shared" si="1"/>
        <v>282.85000000000002</v>
      </c>
    </row>
    <row r="110" spans="3:6" x14ac:dyDescent="0.2">
      <c r="C110">
        <v>530</v>
      </c>
      <c r="D110" s="1">
        <f>C110*'Main Calculator'!$C$9</f>
        <v>371</v>
      </c>
      <c r="E110" s="1">
        <f>'Main Calculator'!$C$6*'Main Calculator'!$C$5+(C110/'Main Calculator'!$C$10*'Main Calculator'!$C$8)</f>
        <v>85.091428571428565</v>
      </c>
      <c r="F110" s="1">
        <f t="shared" si="1"/>
        <v>285.90857142857146</v>
      </c>
    </row>
    <row r="111" spans="3:6" x14ac:dyDescent="0.2">
      <c r="C111">
        <v>535</v>
      </c>
      <c r="D111" s="1">
        <f>C111*'Main Calculator'!$C$9</f>
        <v>374.5</v>
      </c>
      <c r="E111" s="1">
        <f>'Main Calculator'!$C$6*'Main Calculator'!$C$5+(C111/'Main Calculator'!$C$10*'Main Calculator'!$C$8)</f>
        <v>85.532857142857139</v>
      </c>
      <c r="F111" s="1">
        <f t="shared" si="1"/>
        <v>288.96714285714285</v>
      </c>
    </row>
    <row r="112" spans="3:6" x14ac:dyDescent="0.2">
      <c r="C112">
        <v>540</v>
      </c>
      <c r="D112" s="1">
        <f>C112*'Main Calculator'!$C$9</f>
        <v>378</v>
      </c>
      <c r="E112" s="1">
        <f>'Main Calculator'!$C$6*'Main Calculator'!$C$5+(C112/'Main Calculator'!$C$10*'Main Calculator'!$C$8)</f>
        <v>85.974285714285713</v>
      </c>
      <c r="F112" s="1">
        <f t="shared" si="1"/>
        <v>292.02571428571429</v>
      </c>
    </row>
    <row r="113" spans="3:6" x14ac:dyDescent="0.2">
      <c r="C113">
        <v>545</v>
      </c>
      <c r="D113" s="1">
        <f>C113*'Main Calculator'!$C$9</f>
        <v>381.5</v>
      </c>
      <c r="E113" s="1">
        <f>'Main Calculator'!$C$6*'Main Calculator'!$C$5+(C113/'Main Calculator'!$C$10*'Main Calculator'!$C$8)</f>
        <v>86.415714285714273</v>
      </c>
      <c r="F113" s="1">
        <f t="shared" si="1"/>
        <v>295.08428571428573</v>
      </c>
    </row>
    <row r="114" spans="3:6" x14ac:dyDescent="0.2">
      <c r="C114">
        <v>550</v>
      </c>
      <c r="D114" s="1">
        <f>C114*'Main Calculator'!$C$9</f>
        <v>385</v>
      </c>
      <c r="E114" s="1">
        <f>'Main Calculator'!$C$6*'Main Calculator'!$C$5+(C114/'Main Calculator'!$C$10*'Main Calculator'!$C$8)</f>
        <v>86.857142857142847</v>
      </c>
      <c r="F114" s="1">
        <f t="shared" si="1"/>
        <v>298.14285714285717</v>
      </c>
    </row>
    <row r="115" spans="3:6" x14ac:dyDescent="0.2">
      <c r="C115">
        <v>555</v>
      </c>
      <c r="D115" s="1">
        <f>C115*'Main Calculator'!$C$9</f>
        <v>388.5</v>
      </c>
      <c r="E115" s="1">
        <f>'Main Calculator'!$C$6*'Main Calculator'!$C$5+(C115/'Main Calculator'!$C$10*'Main Calculator'!$C$8)</f>
        <v>87.298571428571421</v>
      </c>
      <c r="F115" s="1">
        <f t="shared" si="1"/>
        <v>301.20142857142855</v>
      </c>
    </row>
    <row r="116" spans="3:6" x14ac:dyDescent="0.2">
      <c r="C116">
        <v>560</v>
      </c>
      <c r="D116" s="1">
        <f>C116*'Main Calculator'!$C$9</f>
        <v>392</v>
      </c>
      <c r="E116" s="1">
        <f>'Main Calculator'!$C$6*'Main Calculator'!$C$5+(C116/'Main Calculator'!$C$10*'Main Calculator'!$C$8)</f>
        <v>87.74</v>
      </c>
      <c r="F116" s="1">
        <f t="shared" si="1"/>
        <v>304.26</v>
      </c>
    </row>
    <row r="117" spans="3:6" x14ac:dyDescent="0.2">
      <c r="C117">
        <v>565</v>
      </c>
      <c r="D117" s="1">
        <f>C117*'Main Calculator'!$C$9</f>
        <v>395.5</v>
      </c>
      <c r="E117" s="1">
        <f>'Main Calculator'!$C$6*'Main Calculator'!$C$5+(C117/'Main Calculator'!$C$10*'Main Calculator'!$C$8)</f>
        <v>88.181428571428569</v>
      </c>
      <c r="F117" s="1">
        <f t="shared" si="1"/>
        <v>307.31857142857143</v>
      </c>
    </row>
    <row r="118" spans="3:6" x14ac:dyDescent="0.2">
      <c r="C118">
        <v>570</v>
      </c>
      <c r="D118" s="1">
        <f>C118*'Main Calculator'!$C$9</f>
        <v>399</v>
      </c>
      <c r="E118" s="1">
        <f>'Main Calculator'!$C$6*'Main Calculator'!$C$5+(C118/'Main Calculator'!$C$10*'Main Calculator'!$C$8)</f>
        <v>88.622857142857129</v>
      </c>
      <c r="F118" s="1">
        <f t="shared" si="1"/>
        <v>310.37714285714287</v>
      </c>
    </row>
    <row r="119" spans="3:6" x14ac:dyDescent="0.2">
      <c r="C119">
        <v>575</v>
      </c>
      <c r="D119" s="1">
        <f>C119*'Main Calculator'!$C$9</f>
        <v>402.5</v>
      </c>
      <c r="E119" s="1">
        <f>'Main Calculator'!$C$6*'Main Calculator'!$C$5+(C119/'Main Calculator'!$C$10*'Main Calculator'!$C$8)</f>
        <v>89.064285714285703</v>
      </c>
      <c r="F119" s="1">
        <f t="shared" si="1"/>
        <v>313.43571428571431</v>
      </c>
    </row>
    <row r="120" spans="3:6" x14ac:dyDescent="0.2">
      <c r="C120">
        <v>580</v>
      </c>
      <c r="D120" s="1">
        <f>C120*'Main Calculator'!$C$9</f>
        <v>406</v>
      </c>
      <c r="E120" s="1">
        <f>'Main Calculator'!$C$6*'Main Calculator'!$C$5+(C120/'Main Calculator'!$C$10*'Main Calculator'!$C$8)</f>
        <v>89.505714285714276</v>
      </c>
      <c r="F120" s="1">
        <f t="shared" si="1"/>
        <v>316.49428571428575</v>
      </c>
    </row>
    <row r="121" spans="3:6" x14ac:dyDescent="0.2">
      <c r="C121">
        <v>585</v>
      </c>
      <c r="D121" s="1">
        <f>C121*'Main Calculator'!$C$9</f>
        <v>409.5</v>
      </c>
      <c r="E121" s="1">
        <f>'Main Calculator'!$C$6*'Main Calculator'!$C$5+(C121/'Main Calculator'!$C$10*'Main Calculator'!$C$8)</f>
        <v>89.947142857142865</v>
      </c>
      <c r="F121" s="1">
        <f t="shared" si="1"/>
        <v>319.55285714285714</v>
      </c>
    </row>
    <row r="122" spans="3:6" x14ac:dyDescent="0.2">
      <c r="C122">
        <v>590</v>
      </c>
      <c r="D122" s="1">
        <f>C122*'Main Calculator'!$C$9</f>
        <v>413</v>
      </c>
      <c r="E122" s="1">
        <f>'Main Calculator'!$C$6*'Main Calculator'!$C$5+(C122/'Main Calculator'!$C$10*'Main Calculator'!$C$8)</f>
        <v>90.388571428571424</v>
      </c>
      <c r="F122" s="1">
        <f t="shared" si="1"/>
        <v>322.61142857142858</v>
      </c>
    </row>
    <row r="123" spans="3:6" x14ac:dyDescent="0.2">
      <c r="C123">
        <v>595</v>
      </c>
      <c r="D123" s="1">
        <f>C123*'Main Calculator'!$C$9</f>
        <v>416.5</v>
      </c>
      <c r="E123" s="1">
        <f>'Main Calculator'!$C$6*'Main Calculator'!$C$5+(C123/'Main Calculator'!$C$10*'Main Calculator'!$C$8)</f>
        <v>90.83</v>
      </c>
      <c r="F123" s="1">
        <f t="shared" si="1"/>
        <v>325.67</v>
      </c>
    </row>
    <row r="124" spans="3:6" x14ac:dyDescent="0.2">
      <c r="C124">
        <v>600</v>
      </c>
      <c r="D124" s="1">
        <f>C124*'Main Calculator'!$C$9</f>
        <v>420</v>
      </c>
      <c r="E124" s="1">
        <f>'Main Calculator'!$C$6*'Main Calculator'!$C$5+(C124/'Main Calculator'!$C$10*'Main Calculator'!$C$8)</f>
        <v>91.271428571428572</v>
      </c>
      <c r="F124" s="1">
        <f t="shared" si="1"/>
        <v>328.7285714285714</v>
      </c>
    </row>
    <row r="125" spans="3:6" x14ac:dyDescent="0.2">
      <c r="C125">
        <v>605</v>
      </c>
      <c r="D125" s="1">
        <f>C125*'Main Calculator'!$C$9</f>
        <v>423.5</v>
      </c>
      <c r="E125" s="1">
        <f>'Main Calculator'!$C$6*'Main Calculator'!$C$5+(C125/'Main Calculator'!$C$10*'Main Calculator'!$C$8)</f>
        <v>91.712857142857132</v>
      </c>
      <c r="F125" s="1">
        <f t="shared" si="1"/>
        <v>331.78714285714284</v>
      </c>
    </row>
    <row r="126" spans="3:6" x14ac:dyDescent="0.2">
      <c r="C126">
        <v>610</v>
      </c>
      <c r="D126" s="1">
        <f>C126*'Main Calculator'!$C$9</f>
        <v>427</v>
      </c>
      <c r="E126" s="1">
        <f>'Main Calculator'!$C$6*'Main Calculator'!$C$5+(C126/'Main Calculator'!$C$10*'Main Calculator'!$C$8)</f>
        <v>92.154285714285706</v>
      </c>
      <c r="F126" s="1">
        <f t="shared" si="1"/>
        <v>334.84571428571428</v>
      </c>
    </row>
    <row r="127" spans="3:6" x14ac:dyDescent="0.2">
      <c r="C127">
        <v>615</v>
      </c>
      <c r="D127" s="1">
        <f>C127*'Main Calculator'!$C$9</f>
        <v>430.5</v>
      </c>
      <c r="E127" s="1">
        <f>'Main Calculator'!$C$6*'Main Calculator'!$C$5+(C127/'Main Calculator'!$C$10*'Main Calculator'!$C$8)</f>
        <v>92.59571428571428</v>
      </c>
      <c r="F127" s="1">
        <f t="shared" si="1"/>
        <v>337.90428571428572</v>
      </c>
    </row>
    <row r="128" spans="3:6" x14ac:dyDescent="0.2">
      <c r="C128">
        <v>620</v>
      </c>
      <c r="D128" s="1">
        <f>C128*'Main Calculator'!$C$9</f>
        <v>434</v>
      </c>
      <c r="E128" s="1">
        <f>'Main Calculator'!$C$6*'Main Calculator'!$C$5+(C128/'Main Calculator'!$C$10*'Main Calculator'!$C$8)</f>
        <v>93.037142857142854</v>
      </c>
      <c r="F128" s="1">
        <f t="shared" si="1"/>
        <v>340.96285714285716</v>
      </c>
    </row>
    <row r="129" spans="3:6" x14ac:dyDescent="0.2">
      <c r="C129">
        <v>625</v>
      </c>
      <c r="D129" s="1">
        <f>C129*'Main Calculator'!$C$9</f>
        <v>437.5</v>
      </c>
      <c r="E129" s="1">
        <f>'Main Calculator'!$C$6*'Main Calculator'!$C$5+(C129/'Main Calculator'!$C$10*'Main Calculator'!$C$8)</f>
        <v>93.478571428571428</v>
      </c>
      <c r="F129" s="1">
        <f t="shared" si="1"/>
        <v>344.0214285714286</v>
      </c>
    </row>
    <row r="130" spans="3:6" x14ac:dyDescent="0.2">
      <c r="C130">
        <v>630</v>
      </c>
      <c r="D130" s="1">
        <f>C130*'Main Calculator'!$C$9</f>
        <v>441</v>
      </c>
      <c r="E130" s="1">
        <f>'Main Calculator'!$C$6*'Main Calculator'!$C$5+(C130/'Main Calculator'!$C$10*'Main Calculator'!$C$8)</f>
        <v>93.919999999999987</v>
      </c>
      <c r="F130" s="1">
        <f t="shared" si="1"/>
        <v>347.08000000000004</v>
      </c>
    </row>
    <row r="131" spans="3:6" x14ac:dyDescent="0.2">
      <c r="C131">
        <v>635</v>
      </c>
      <c r="D131" s="1">
        <f>C131*'Main Calculator'!$C$9</f>
        <v>444.5</v>
      </c>
      <c r="E131" s="1">
        <f>'Main Calculator'!$C$6*'Main Calculator'!$C$5+(C131/'Main Calculator'!$C$10*'Main Calculator'!$C$8)</f>
        <v>94.361428571428561</v>
      </c>
      <c r="F131" s="1">
        <f t="shared" si="1"/>
        <v>350.13857142857142</v>
      </c>
    </row>
    <row r="132" spans="3:6" x14ac:dyDescent="0.2">
      <c r="C132">
        <v>640</v>
      </c>
      <c r="D132" s="1">
        <f>C132*'Main Calculator'!$C$9</f>
        <v>448</v>
      </c>
      <c r="E132" s="1">
        <f>'Main Calculator'!$C$6*'Main Calculator'!$C$5+(C132/'Main Calculator'!$C$10*'Main Calculator'!$C$8)</f>
        <v>94.802857142857135</v>
      </c>
      <c r="F132" s="1">
        <f t="shared" si="1"/>
        <v>353.19714285714286</v>
      </c>
    </row>
    <row r="133" spans="3:6" x14ac:dyDescent="0.2">
      <c r="C133">
        <v>645</v>
      </c>
      <c r="D133" s="1">
        <f>C133*'Main Calculator'!$C$9</f>
        <v>451.49999999999994</v>
      </c>
      <c r="E133" s="1">
        <f>'Main Calculator'!$C$6*'Main Calculator'!$C$5+(C133/'Main Calculator'!$C$10*'Main Calculator'!$C$8)</f>
        <v>95.244285714285695</v>
      </c>
      <c r="F133" s="1">
        <f t="shared" si="1"/>
        <v>356.25571428571425</v>
      </c>
    </row>
    <row r="134" spans="3:6" x14ac:dyDescent="0.2">
      <c r="C134">
        <v>650</v>
      </c>
      <c r="D134" s="1">
        <f>C134*'Main Calculator'!$C$9</f>
        <v>454.99999999999994</v>
      </c>
      <c r="E134" s="1">
        <f>'Main Calculator'!$C$6*'Main Calculator'!$C$5+(C134/'Main Calculator'!$C$10*'Main Calculator'!$C$8)</f>
        <v>95.685714285714283</v>
      </c>
      <c r="F134" s="1">
        <f t="shared" ref="F134:F154" si="2">D134-E134</f>
        <v>359.31428571428569</v>
      </c>
    </row>
    <row r="135" spans="3:6" x14ac:dyDescent="0.2">
      <c r="C135">
        <v>655</v>
      </c>
      <c r="D135" s="1">
        <f>C135*'Main Calculator'!$C$9</f>
        <v>458.49999999999994</v>
      </c>
      <c r="E135" s="1">
        <f>'Main Calculator'!$C$6*'Main Calculator'!$C$5+(C135/'Main Calculator'!$C$10*'Main Calculator'!$C$8)</f>
        <v>96.127142857142857</v>
      </c>
      <c r="F135" s="1">
        <f t="shared" si="2"/>
        <v>362.37285714285707</v>
      </c>
    </row>
    <row r="136" spans="3:6" x14ac:dyDescent="0.2">
      <c r="C136">
        <v>660</v>
      </c>
      <c r="D136" s="1">
        <f>C136*'Main Calculator'!$C$9</f>
        <v>461.99999999999994</v>
      </c>
      <c r="E136" s="1">
        <f>'Main Calculator'!$C$6*'Main Calculator'!$C$5+(C136/'Main Calculator'!$C$10*'Main Calculator'!$C$8)</f>
        <v>96.568571428571431</v>
      </c>
      <c r="F136" s="1">
        <f t="shared" si="2"/>
        <v>365.43142857142851</v>
      </c>
    </row>
    <row r="137" spans="3:6" x14ac:dyDescent="0.2">
      <c r="C137">
        <v>665</v>
      </c>
      <c r="D137" s="1">
        <f>C137*'Main Calculator'!$C$9</f>
        <v>465.49999999999994</v>
      </c>
      <c r="E137" s="1">
        <f>'Main Calculator'!$C$6*'Main Calculator'!$C$5+(C137/'Main Calculator'!$C$10*'Main Calculator'!$C$8)</f>
        <v>97.009999999999991</v>
      </c>
      <c r="F137" s="1">
        <f t="shared" si="2"/>
        <v>368.48999999999995</v>
      </c>
    </row>
    <row r="138" spans="3:6" x14ac:dyDescent="0.2">
      <c r="C138">
        <v>670</v>
      </c>
      <c r="D138" s="1">
        <f>C138*'Main Calculator'!$C$9</f>
        <v>468.99999999999994</v>
      </c>
      <c r="E138" s="1">
        <f>'Main Calculator'!$C$6*'Main Calculator'!$C$5+(C138/'Main Calculator'!$C$10*'Main Calculator'!$C$8)</f>
        <v>97.451428571428565</v>
      </c>
      <c r="F138" s="1">
        <f t="shared" si="2"/>
        <v>371.54857142857139</v>
      </c>
    </row>
    <row r="139" spans="3:6" x14ac:dyDescent="0.2">
      <c r="C139">
        <v>675</v>
      </c>
      <c r="D139" s="1">
        <f>C139*'Main Calculator'!$C$9</f>
        <v>472.49999999999994</v>
      </c>
      <c r="E139" s="1">
        <f>'Main Calculator'!$C$6*'Main Calculator'!$C$5+(C139/'Main Calculator'!$C$10*'Main Calculator'!$C$8)</f>
        <v>97.892857142857139</v>
      </c>
      <c r="F139" s="1">
        <f t="shared" si="2"/>
        <v>374.60714285714278</v>
      </c>
    </row>
    <row r="140" spans="3:6" x14ac:dyDescent="0.2">
      <c r="C140">
        <v>680</v>
      </c>
      <c r="D140" s="1">
        <f>C140*'Main Calculator'!$C$9</f>
        <v>475.99999999999994</v>
      </c>
      <c r="E140" s="1">
        <f>'Main Calculator'!$C$6*'Main Calculator'!$C$5+(C140/'Main Calculator'!$C$10*'Main Calculator'!$C$8)</f>
        <v>98.334285714285699</v>
      </c>
      <c r="F140" s="1">
        <f t="shared" si="2"/>
        <v>377.66571428571422</v>
      </c>
    </row>
    <row r="141" spans="3:6" x14ac:dyDescent="0.2">
      <c r="C141">
        <v>685</v>
      </c>
      <c r="D141" s="1">
        <f>C141*'Main Calculator'!$C$9</f>
        <v>479.49999999999994</v>
      </c>
      <c r="E141" s="1">
        <f>'Main Calculator'!$C$6*'Main Calculator'!$C$5+(C141/'Main Calculator'!$C$10*'Main Calculator'!$C$8)</f>
        <v>98.775714285714287</v>
      </c>
      <c r="F141" s="1">
        <f t="shared" si="2"/>
        <v>380.72428571428566</v>
      </c>
    </row>
    <row r="142" spans="3:6" x14ac:dyDescent="0.2">
      <c r="C142">
        <v>690</v>
      </c>
      <c r="D142" s="1">
        <f>C142*'Main Calculator'!$C$9</f>
        <v>482.99999999999994</v>
      </c>
      <c r="E142" s="1">
        <f>'Main Calculator'!$C$6*'Main Calculator'!$C$5+(C142/'Main Calculator'!$C$10*'Main Calculator'!$C$8)</f>
        <v>99.217142857142846</v>
      </c>
      <c r="F142" s="1">
        <f t="shared" si="2"/>
        <v>383.7828571428571</v>
      </c>
    </row>
    <row r="143" spans="3:6" x14ac:dyDescent="0.2">
      <c r="C143">
        <v>695</v>
      </c>
      <c r="D143" s="1">
        <f>C143*'Main Calculator'!$C$9</f>
        <v>486.49999999999994</v>
      </c>
      <c r="E143" s="1">
        <f>'Main Calculator'!$C$6*'Main Calculator'!$C$5+(C143/'Main Calculator'!$C$10*'Main Calculator'!$C$8)</f>
        <v>99.658571428571435</v>
      </c>
      <c r="F143" s="1">
        <f t="shared" si="2"/>
        <v>386.84142857142854</v>
      </c>
    </row>
    <row r="144" spans="3:6" x14ac:dyDescent="0.2">
      <c r="C144">
        <v>700</v>
      </c>
      <c r="D144" s="1">
        <f>C144*'Main Calculator'!$C$9</f>
        <v>489.99999999999994</v>
      </c>
      <c r="E144" s="1">
        <f>'Main Calculator'!$C$6*'Main Calculator'!$C$5+(C144/'Main Calculator'!$C$10*'Main Calculator'!$C$8)</f>
        <v>100.1</v>
      </c>
      <c r="F144" s="1">
        <f t="shared" si="2"/>
        <v>389.9</v>
      </c>
    </row>
    <row r="145" spans="3:6" x14ac:dyDescent="0.2">
      <c r="C145">
        <v>705</v>
      </c>
      <c r="D145" s="1">
        <f>C145*'Main Calculator'!$C$9</f>
        <v>493.49999999999994</v>
      </c>
      <c r="E145" s="1">
        <f>'Main Calculator'!$C$6*'Main Calculator'!$C$5+(C145/'Main Calculator'!$C$10*'Main Calculator'!$C$8)</f>
        <v>100.54142857142855</v>
      </c>
      <c r="F145" s="1">
        <f t="shared" si="2"/>
        <v>392.95857142857142</v>
      </c>
    </row>
    <row r="146" spans="3:6" x14ac:dyDescent="0.2">
      <c r="C146">
        <v>710</v>
      </c>
      <c r="D146" s="1">
        <f>C146*'Main Calculator'!$C$9</f>
        <v>496.99999999999994</v>
      </c>
      <c r="E146" s="1">
        <f>'Main Calculator'!$C$6*'Main Calculator'!$C$5+(C146/'Main Calculator'!$C$10*'Main Calculator'!$C$8)</f>
        <v>100.98285714285714</v>
      </c>
      <c r="F146" s="1">
        <f t="shared" si="2"/>
        <v>396.0171428571428</v>
      </c>
    </row>
    <row r="147" spans="3:6" x14ac:dyDescent="0.2">
      <c r="C147">
        <v>715</v>
      </c>
      <c r="D147" s="1">
        <f>C147*'Main Calculator'!$C$9</f>
        <v>500.49999999999994</v>
      </c>
      <c r="E147" s="1">
        <f>'Main Calculator'!$C$6*'Main Calculator'!$C$5+(C147/'Main Calculator'!$C$10*'Main Calculator'!$C$8)</f>
        <v>101.4242857142857</v>
      </c>
      <c r="F147" s="1">
        <f t="shared" si="2"/>
        <v>399.07571428571424</v>
      </c>
    </row>
    <row r="148" spans="3:6" x14ac:dyDescent="0.2">
      <c r="C148">
        <v>720</v>
      </c>
      <c r="D148" s="1">
        <f>C148*'Main Calculator'!$C$9</f>
        <v>503.99999999999994</v>
      </c>
      <c r="E148" s="1">
        <f>'Main Calculator'!$C$6*'Main Calculator'!$C$5+(C148/'Main Calculator'!$C$10*'Main Calculator'!$C$8)</f>
        <v>101.86571428571429</v>
      </c>
      <c r="F148" s="1">
        <f t="shared" si="2"/>
        <v>402.13428571428562</v>
      </c>
    </row>
    <row r="149" spans="3:6" x14ac:dyDescent="0.2">
      <c r="C149">
        <v>725</v>
      </c>
      <c r="D149" s="1">
        <f>C149*'Main Calculator'!$C$9</f>
        <v>507.49999999999994</v>
      </c>
      <c r="E149" s="1">
        <f>'Main Calculator'!$C$6*'Main Calculator'!$C$5+(C149/'Main Calculator'!$C$10*'Main Calculator'!$C$8)</f>
        <v>102.30714285714285</v>
      </c>
      <c r="F149" s="1">
        <f t="shared" si="2"/>
        <v>405.19285714285706</v>
      </c>
    </row>
    <row r="150" spans="3:6" x14ac:dyDescent="0.2">
      <c r="C150">
        <v>730</v>
      </c>
      <c r="D150" s="1">
        <f>C150*'Main Calculator'!$C$9</f>
        <v>510.99999999999994</v>
      </c>
      <c r="E150" s="1">
        <f>'Main Calculator'!$C$6*'Main Calculator'!$C$5+(C150/'Main Calculator'!$C$10*'Main Calculator'!$C$8)</f>
        <v>102.74857142857142</v>
      </c>
      <c r="F150" s="1">
        <f t="shared" si="2"/>
        <v>408.25142857142851</v>
      </c>
    </row>
    <row r="151" spans="3:6" x14ac:dyDescent="0.2">
      <c r="C151">
        <v>735</v>
      </c>
      <c r="D151" s="1">
        <f>C151*'Main Calculator'!$C$9</f>
        <v>514.5</v>
      </c>
      <c r="E151" s="1">
        <f>'Main Calculator'!$C$6*'Main Calculator'!$C$5+(C151/'Main Calculator'!$C$10*'Main Calculator'!$C$8)</f>
        <v>103.19</v>
      </c>
      <c r="F151" s="1">
        <f t="shared" si="2"/>
        <v>411.31</v>
      </c>
    </row>
    <row r="152" spans="3:6" x14ac:dyDescent="0.2">
      <c r="C152">
        <v>740</v>
      </c>
      <c r="D152" s="1">
        <f>C152*'Main Calculator'!$C$9</f>
        <v>518</v>
      </c>
      <c r="E152" s="1">
        <f>'Main Calculator'!$C$6*'Main Calculator'!$C$5+(C152/'Main Calculator'!$C$10*'Main Calculator'!$C$8)</f>
        <v>103.63142857142856</v>
      </c>
      <c r="F152" s="1">
        <f t="shared" si="2"/>
        <v>414.36857142857144</v>
      </c>
    </row>
    <row r="153" spans="3:6" x14ac:dyDescent="0.2">
      <c r="C153">
        <v>745</v>
      </c>
      <c r="D153" s="1">
        <f>C153*'Main Calculator'!$C$9</f>
        <v>521.5</v>
      </c>
      <c r="E153" s="1">
        <f>'Main Calculator'!$C$6*'Main Calculator'!$C$5+(C153/'Main Calculator'!$C$10*'Main Calculator'!$C$8)</f>
        <v>104.07285714285713</v>
      </c>
      <c r="F153" s="1">
        <f t="shared" si="2"/>
        <v>417.42714285714288</v>
      </c>
    </row>
    <row r="154" spans="3:6" x14ac:dyDescent="0.2">
      <c r="C154">
        <v>750</v>
      </c>
      <c r="D154" s="1">
        <f>C154*'Main Calculator'!$C$9</f>
        <v>525</v>
      </c>
      <c r="E154" s="1">
        <f>'Main Calculator'!$C$6*'Main Calculator'!$C$5+(C154/'Main Calculator'!$C$10*'Main Calculator'!$C$8)</f>
        <v>104.51428571428571</v>
      </c>
      <c r="F154" s="1">
        <f t="shared" si="2"/>
        <v>420.48571428571427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0F8FEF1FB70342B8C5F0CBD008ECC4" ma:contentTypeVersion="6" ma:contentTypeDescription="Create a new document." ma:contentTypeScope="" ma:versionID="67119d994ae9602fd1831ebc9ef86823">
  <xsd:schema xmlns:xsd="http://www.w3.org/2001/XMLSchema" xmlns:xs="http://www.w3.org/2001/XMLSchema" xmlns:p="http://schemas.microsoft.com/office/2006/metadata/properties" xmlns:ns2="946db78f-6b83-4dec-a529-8a59b977e875" targetNamespace="http://schemas.microsoft.com/office/2006/metadata/properties" ma:root="true" ma:fieldsID="f65a60bad95600922f3977fb0b70900f" ns2:_="">
    <xsd:import namespace="946db78f-6b83-4dec-a529-8a59b977e8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db78f-6b83-4dec-a529-8a59b977e8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1B3235-8EFF-40F0-B45C-DF8016F3D8E7}">
  <ds:schemaRefs>
    <ds:schemaRef ds:uri="http://purl.org/dc/elements/1.1/"/>
    <ds:schemaRef ds:uri="http://purl.org/dc/terms/"/>
    <ds:schemaRef ds:uri="946db78f-6b83-4dec-a529-8a59b977e875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7C7D6B8-8F47-4B33-A8A4-EE38CE6313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db78f-6b83-4dec-a529-8a59b977e8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74D293-0649-4205-9726-3A8979B812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Calculator</vt:lpstr>
      <vt:lpstr>Supporting Graph Data</vt:lpstr>
    </vt:vector>
  </TitlesOfParts>
  <Company>COCC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Mullan</dc:creator>
  <cp:lastModifiedBy>Paul Miner</cp:lastModifiedBy>
  <cp:lastPrinted>2019-02-05T15:58:55Z</cp:lastPrinted>
  <dcterms:created xsi:type="dcterms:W3CDTF">2003-08-22T13:44:17Z</dcterms:created>
  <dcterms:modified xsi:type="dcterms:W3CDTF">2025-01-14T17:12:51Z</dcterms:modified>
</cp:coreProperties>
</file>